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 activeTab="2"/>
  </bookViews>
  <sheets>
    <sheet name="Спорядження" sheetId="3" r:id="rId1"/>
    <sheet name="План місцевості" sheetId="1" r:id="rId2"/>
    <sheet name="Полювання на скарб" sheetId="2" r:id="rId3"/>
  </sheets>
  <definedNames>
    <definedName name="_xlnm.Print_Area" localSheetId="1">'План місцевості'!$A$1:$AO$37</definedName>
  </definedNames>
  <calcPr calcId="145621" iterate="1" iterateCount="1"/>
</workbook>
</file>

<file path=xl/calcChain.xml><?xml version="1.0" encoding="utf-8"?>
<calcChain xmlns="http://schemas.openxmlformats.org/spreadsheetml/2006/main">
  <c r="CP54" i="3" l="1"/>
  <c r="AI54" i="3"/>
  <c r="CP53" i="3"/>
  <c r="AI53" i="3"/>
  <c r="CP52" i="3"/>
  <c r="AI52" i="3"/>
  <c r="CP51" i="3"/>
  <c r="AI51" i="3"/>
  <c r="CP50" i="3"/>
  <c r="AI50" i="3"/>
  <c r="CP49" i="3"/>
  <c r="AI49" i="3"/>
  <c r="CP48" i="3"/>
  <c r="AI48" i="3"/>
  <c r="CP47" i="3"/>
  <c r="AI47" i="3"/>
  <c r="CP46" i="3"/>
  <c r="AI46" i="3"/>
  <c r="CP45" i="3"/>
  <c r="AI45" i="3"/>
  <c r="CP44" i="3"/>
  <c r="AI44" i="3"/>
  <c r="CP43" i="3"/>
  <c r="AI43" i="3"/>
  <c r="CP42" i="3"/>
  <c r="AI42" i="3"/>
  <c r="CP41" i="3"/>
  <c r="AI41" i="3"/>
  <c r="CP40" i="3"/>
  <c r="CP39" i="3"/>
  <c r="AI39" i="3"/>
  <c r="CP38" i="3"/>
  <c r="AI38" i="3"/>
  <c r="CP37" i="3"/>
  <c r="AI37" i="3"/>
  <c r="CP36" i="3"/>
  <c r="AI36" i="3"/>
  <c r="CP35" i="3"/>
  <c r="AI35" i="3"/>
  <c r="CP34" i="3"/>
  <c r="AI34" i="3"/>
  <c r="CP33" i="3"/>
  <c r="AI33" i="3"/>
  <c r="CP32" i="3"/>
  <c r="AI32" i="3"/>
  <c r="CP31" i="3"/>
  <c r="AI31" i="3"/>
  <c r="CP30" i="3"/>
  <c r="AI30" i="3"/>
  <c r="CP29" i="3"/>
  <c r="AI29" i="3"/>
  <c r="CP28" i="3"/>
  <c r="AI28" i="3"/>
  <c r="CP27" i="3"/>
  <c r="AI27" i="3"/>
  <c r="CP26" i="3"/>
  <c r="AI26" i="3"/>
  <c r="CY23" i="3"/>
  <c r="AR23" i="3"/>
  <c r="CY22" i="3"/>
  <c r="AR22" i="3"/>
  <c r="CY21" i="3"/>
  <c r="AR21" i="3"/>
  <c r="CY20" i="3"/>
  <c r="AR20" i="3"/>
  <c r="CY19" i="3"/>
  <c r="AR19" i="3"/>
  <c r="CY18" i="3"/>
  <c r="AR18" i="3"/>
  <c r="CY17" i="3"/>
  <c r="AR17" i="3"/>
  <c r="CY16" i="3"/>
  <c r="AR16" i="3"/>
  <c r="CY15" i="3"/>
  <c r="AR15" i="3"/>
  <c r="DK14" i="3"/>
  <c r="CY14" i="3"/>
  <c r="AR14" i="3"/>
  <c r="BZ1" i="3" l="1"/>
  <c r="L8" i="2"/>
  <c r="R2" i="2" s="1"/>
  <c r="K8" i="2"/>
  <c r="Q2" i="2" s="1"/>
  <c r="K55" i="2" l="1"/>
  <c r="L55" i="2" s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3" i="1"/>
  <c r="A2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3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4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5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B1" i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1" i="1"/>
  <c r="AP4" i="1" l="1"/>
  <c r="AI4" i="1" s="1"/>
  <c r="AP5" i="1"/>
  <c r="AI5" i="1" s="1"/>
  <c r="AP6" i="1"/>
  <c r="AI6" i="1" s="1"/>
  <c r="AP7" i="1"/>
  <c r="AI7" i="1" s="1"/>
  <c r="AP8" i="1"/>
  <c r="AI8" i="1" s="1"/>
  <c r="AP9" i="1"/>
  <c r="AI9" i="1" s="1"/>
  <c r="AP10" i="1"/>
  <c r="AI10" i="1" s="1"/>
  <c r="AP11" i="1"/>
  <c r="AI11" i="1" s="1"/>
  <c r="AP12" i="1"/>
  <c r="AI12" i="1" s="1"/>
  <c r="AP13" i="1"/>
  <c r="AI13" i="1" s="1"/>
  <c r="AP14" i="1"/>
  <c r="AI14" i="1" s="1"/>
  <c r="AP15" i="1"/>
  <c r="AI15" i="1" s="1"/>
  <c r="AP16" i="1"/>
  <c r="AI16" i="1" s="1"/>
  <c r="AP17" i="1"/>
  <c r="AI17" i="1" s="1"/>
  <c r="AP18" i="1"/>
  <c r="AI18" i="1" s="1"/>
  <c r="AP19" i="1"/>
  <c r="AI19" i="1" s="1"/>
  <c r="AP20" i="1"/>
  <c r="AI20" i="1" s="1"/>
  <c r="AP21" i="1"/>
  <c r="AI21" i="1" s="1"/>
  <c r="AP22" i="1"/>
  <c r="AI22" i="1" s="1"/>
  <c r="AP23" i="1"/>
  <c r="AI23" i="1" s="1"/>
  <c r="AP24" i="1"/>
  <c r="AI24" i="1" s="1"/>
  <c r="AP25" i="1"/>
  <c r="AI25" i="1" s="1"/>
  <c r="AP3" i="1"/>
  <c r="P4" i="2"/>
  <c r="P5" i="2" s="1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O4" i="2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AH3" i="1" l="1"/>
  <c r="AI3" i="1"/>
  <c r="AK25" i="1"/>
  <c r="AM25" i="1"/>
  <c r="AK23" i="1"/>
  <c r="AM23" i="1"/>
  <c r="AK21" i="1"/>
  <c r="AM21" i="1"/>
  <c r="AK19" i="1"/>
  <c r="AM19" i="1"/>
  <c r="AK17" i="1"/>
  <c r="AM17" i="1"/>
  <c r="AK15" i="1"/>
  <c r="AM15" i="1"/>
  <c r="AK13" i="1"/>
  <c r="AM13" i="1"/>
  <c r="AK11" i="1"/>
  <c r="AM11" i="1"/>
  <c r="AK9" i="1"/>
  <c r="AM9" i="1"/>
  <c r="AK7" i="1"/>
  <c r="AM7" i="1"/>
  <c r="AK5" i="1"/>
  <c r="AM5" i="1"/>
  <c r="AK3" i="1"/>
  <c r="AM3" i="1"/>
  <c r="AK24" i="1"/>
  <c r="AM24" i="1"/>
  <c r="AK22" i="1"/>
  <c r="AM22" i="1"/>
  <c r="AK20" i="1"/>
  <c r="AM20" i="1"/>
  <c r="AK18" i="1"/>
  <c r="AM18" i="1"/>
  <c r="AK16" i="1"/>
  <c r="AM16" i="1"/>
  <c r="AK14" i="1"/>
  <c r="AM14" i="1"/>
  <c r="AK12" i="1"/>
  <c r="AM12" i="1"/>
  <c r="AK10" i="1"/>
  <c r="AM10" i="1"/>
  <c r="AK8" i="1"/>
  <c r="AM8" i="1"/>
  <c r="AK6" i="1"/>
  <c r="AM6" i="1"/>
  <c r="AK4" i="1"/>
  <c r="AM4" i="1"/>
  <c r="AH25" i="1"/>
  <c r="AH21" i="1"/>
  <c r="AH17" i="1"/>
  <c r="AH13" i="1"/>
  <c r="AH9" i="1"/>
  <c r="AH5" i="1"/>
  <c r="AH24" i="1"/>
  <c r="AH22" i="1"/>
  <c r="AH20" i="1"/>
  <c r="AH18" i="1"/>
  <c r="AH16" i="1"/>
  <c r="AH14" i="1"/>
  <c r="AH12" i="1"/>
  <c r="AH10" i="1"/>
  <c r="AH8" i="1"/>
  <c r="AH6" i="1"/>
  <c r="AH4" i="1"/>
  <c r="AH23" i="1"/>
  <c r="AH19" i="1"/>
  <c r="AH15" i="1"/>
  <c r="AH11" i="1"/>
  <c r="AH7" i="1"/>
  <c r="AJ25" i="1"/>
  <c r="AJ23" i="1"/>
  <c r="AJ21" i="1"/>
  <c r="AJ19" i="1"/>
  <c r="AJ17" i="1"/>
  <c r="AJ15" i="1"/>
  <c r="AJ13" i="1"/>
  <c r="AJ11" i="1"/>
  <c r="AJ9" i="1"/>
  <c r="AJ7" i="1"/>
  <c r="AJ5" i="1"/>
  <c r="AJ3" i="1"/>
  <c r="AJ24" i="1"/>
  <c r="AJ22" i="1"/>
  <c r="AJ20" i="1"/>
  <c r="AJ18" i="1"/>
  <c r="AJ16" i="1"/>
  <c r="AJ14" i="1"/>
  <c r="AJ12" i="1"/>
  <c r="AJ10" i="1"/>
  <c r="AJ8" i="1"/>
  <c r="AJ6" i="1"/>
  <c r="AJ4" i="1"/>
  <c r="AL25" i="1"/>
  <c r="AL23" i="1"/>
  <c r="AL21" i="1"/>
  <c r="AL19" i="1"/>
  <c r="AL17" i="1"/>
  <c r="AL15" i="1"/>
  <c r="AL13" i="1"/>
  <c r="AL11" i="1"/>
  <c r="AL9" i="1"/>
  <c r="AL7" i="1"/>
  <c r="AL5" i="1"/>
  <c r="AL24" i="1"/>
  <c r="AL22" i="1"/>
  <c r="AL20" i="1"/>
  <c r="AL18" i="1"/>
  <c r="AL16" i="1"/>
  <c r="AL14" i="1"/>
  <c r="AL12" i="1"/>
  <c r="AL10" i="1"/>
  <c r="AL8" i="1"/>
  <c r="AL6" i="1"/>
  <c r="AL4" i="1"/>
  <c r="AL3" i="1"/>
  <c r="B5" i="2"/>
  <c r="C5" i="2"/>
  <c r="E5" i="2"/>
  <c r="B7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I35" i="2"/>
  <c r="K35" i="2"/>
  <c r="L35" i="2"/>
  <c r="M35" i="2"/>
  <c r="N35" i="2"/>
  <c r="O35" i="2"/>
  <c r="P35" i="2"/>
  <c r="I36" i="2"/>
  <c r="K36" i="2"/>
  <c r="L36" i="2"/>
  <c r="M36" i="2"/>
  <c r="N36" i="2"/>
  <c r="O36" i="2"/>
  <c r="P36" i="2"/>
  <c r="I37" i="2"/>
  <c r="K37" i="2"/>
  <c r="L37" i="2"/>
  <c r="M37" i="2"/>
  <c r="N37" i="2"/>
  <c r="O37" i="2"/>
  <c r="P37" i="2"/>
  <c r="I38" i="2"/>
  <c r="K38" i="2"/>
  <c r="L38" i="2"/>
  <c r="M38" i="2"/>
  <c r="N38" i="2"/>
  <c r="O38" i="2"/>
  <c r="P38" i="2"/>
  <c r="I39" i="2"/>
  <c r="K39" i="2"/>
  <c r="L39" i="2"/>
  <c r="M39" i="2"/>
  <c r="N39" i="2"/>
  <c r="O39" i="2"/>
  <c r="P39" i="2"/>
  <c r="I40" i="2"/>
  <c r="K40" i="2"/>
  <c r="L40" i="2"/>
  <c r="M40" i="2"/>
  <c r="N40" i="2"/>
  <c r="O40" i="2"/>
  <c r="P40" i="2"/>
  <c r="I41" i="2"/>
  <c r="K41" i="2"/>
  <c r="L41" i="2"/>
  <c r="M41" i="2"/>
  <c r="N41" i="2"/>
  <c r="O41" i="2"/>
  <c r="P41" i="2"/>
  <c r="I42" i="2"/>
  <c r="K42" i="2"/>
  <c r="L42" i="2"/>
  <c r="M42" i="2"/>
  <c r="N42" i="2"/>
  <c r="O42" i="2"/>
  <c r="P42" i="2"/>
  <c r="I43" i="2"/>
  <c r="K43" i="2"/>
  <c r="L43" i="2"/>
  <c r="M43" i="2"/>
  <c r="N43" i="2"/>
  <c r="O43" i="2"/>
  <c r="P43" i="2"/>
  <c r="I44" i="2"/>
  <c r="K44" i="2"/>
  <c r="L44" i="2"/>
  <c r="M44" i="2"/>
  <c r="N44" i="2"/>
  <c r="O44" i="2"/>
  <c r="P44" i="2"/>
  <c r="I45" i="2"/>
  <c r="K45" i="2"/>
  <c r="L45" i="2"/>
  <c r="M45" i="2"/>
  <c r="N45" i="2"/>
  <c r="O45" i="2"/>
  <c r="P45" i="2"/>
  <c r="I46" i="2"/>
  <c r="K46" i="2"/>
  <c r="L46" i="2"/>
  <c r="M46" i="2"/>
  <c r="N46" i="2"/>
  <c r="O46" i="2"/>
  <c r="P46" i="2"/>
  <c r="I47" i="2"/>
  <c r="K47" i="2"/>
  <c r="L47" i="2"/>
  <c r="M47" i="2"/>
  <c r="N47" i="2"/>
  <c r="O47" i="2"/>
  <c r="P47" i="2"/>
  <c r="I48" i="2"/>
  <c r="K48" i="2"/>
  <c r="L48" i="2"/>
  <c r="M48" i="2"/>
  <c r="N48" i="2"/>
  <c r="O48" i="2"/>
  <c r="P48" i="2"/>
  <c r="I49" i="2"/>
  <c r="K49" i="2"/>
  <c r="L49" i="2"/>
  <c r="M49" i="2"/>
  <c r="N49" i="2"/>
  <c r="O49" i="2"/>
  <c r="P49" i="2"/>
  <c r="I50" i="2"/>
  <c r="K50" i="2"/>
  <c r="L50" i="2"/>
  <c r="M50" i="2"/>
  <c r="N50" i="2"/>
  <c r="O50" i="2"/>
  <c r="P50" i="2"/>
  <c r="I51" i="2"/>
  <c r="K51" i="2"/>
  <c r="L51" i="2"/>
  <c r="M51" i="2"/>
  <c r="N51" i="2"/>
  <c r="O51" i="2"/>
  <c r="P51" i="2"/>
  <c r="I52" i="2"/>
  <c r="K52" i="2"/>
  <c r="L52" i="2"/>
  <c r="M52" i="2"/>
  <c r="N52" i="2"/>
  <c r="O52" i="2"/>
  <c r="P52" i="2"/>
  <c r="I53" i="2"/>
  <c r="K53" i="2"/>
  <c r="L53" i="2"/>
  <c r="M53" i="2"/>
  <c r="N53" i="2"/>
  <c r="O53" i="2"/>
  <c r="P53" i="2"/>
  <c r="I54" i="2"/>
  <c r="K54" i="2"/>
  <c r="L54" i="2"/>
  <c r="M54" i="2"/>
  <c r="N54" i="2"/>
  <c r="O54" i="2"/>
  <c r="P54" i="2"/>
  <c r="I56" i="2"/>
  <c r="K56" i="2"/>
  <c r="L56" i="2"/>
  <c r="M56" i="2"/>
  <c r="N56" i="2"/>
  <c r="O56" i="2"/>
  <c r="P56" i="2"/>
  <c r="I57" i="2"/>
  <c r="K57" i="2"/>
  <c r="L57" i="2"/>
  <c r="M57" i="2"/>
  <c r="N57" i="2"/>
  <c r="O57" i="2"/>
  <c r="P57" i="2"/>
  <c r="I58" i="2"/>
  <c r="K58" i="2"/>
  <c r="L58" i="2"/>
  <c r="M58" i="2"/>
  <c r="N58" i="2"/>
  <c r="O58" i="2"/>
  <c r="P58" i="2"/>
  <c r="I59" i="2"/>
  <c r="K59" i="2"/>
  <c r="L59" i="2"/>
  <c r="M59" i="2"/>
  <c r="N59" i="2"/>
  <c r="O59" i="2"/>
  <c r="P59" i="2"/>
  <c r="I60" i="2"/>
  <c r="K60" i="2"/>
  <c r="L60" i="2"/>
  <c r="M60" i="2"/>
  <c r="N60" i="2"/>
  <c r="O60" i="2"/>
  <c r="P60" i="2"/>
  <c r="I61" i="2"/>
  <c r="K61" i="2"/>
  <c r="L61" i="2"/>
  <c r="M61" i="2"/>
  <c r="N61" i="2"/>
  <c r="O61" i="2"/>
  <c r="P61" i="2"/>
  <c r="I62" i="2"/>
  <c r="K62" i="2"/>
  <c r="L62" i="2"/>
  <c r="M62" i="2"/>
  <c r="N62" i="2"/>
  <c r="O62" i="2"/>
  <c r="P62" i="2"/>
  <c r="I63" i="2"/>
  <c r="K63" i="2"/>
  <c r="L63" i="2"/>
  <c r="M63" i="2"/>
  <c r="N63" i="2"/>
  <c r="O63" i="2"/>
  <c r="P63" i="2"/>
  <c r="I64" i="2"/>
  <c r="K64" i="2"/>
  <c r="L64" i="2"/>
  <c r="M64" i="2"/>
  <c r="N64" i="2"/>
  <c r="O64" i="2"/>
  <c r="P64" i="2"/>
  <c r="I65" i="2"/>
  <c r="K65" i="2"/>
  <c r="L65" i="2"/>
  <c r="M65" i="2"/>
  <c r="N65" i="2"/>
  <c r="O65" i="2"/>
  <c r="P65" i="2"/>
  <c r="I66" i="2"/>
  <c r="K66" i="2"/>
  <c r="L66" i="2"/>
  <c r="M66" i="2"/>
  <c r="N66" i="2"/>
  <c r="O66" i="2"/>
  <c r="P66" i="2"/>
  <c r="I67" i="2"/>
  <c r="K67" i="2"/>
  <c r="L67" i="2"/>
  <c r="M67" i="2"/>
  <c r="N67" i="2"/>
  <c r="O67" i="2"/>
  <c r="P67" i="2"/>
  <c r="I68" i="2"/>
  <c r="K68" i="2"/>
  <c r="L68" i="2"/>
  <c r="M68" i="2"/>
  <c r="N68" i="2"/>
  <c r="O68" i="2"/>
  <c r="P68" i="2"/>
  <c r="I69" i="2"/>
  <c r="K69" i="2"/>
  <c r="L69" i="2"/>
  <c r="M69" i="2"/>
  <c r="N69" i="2"/>
  <c r="O69" i="2"/>
  <c r="P69" i="2"/>
  <c r="I70" i="2"/>
  <c r="K70" i="2"/>
  <c r="L70" i="2"/>
  <c r="M70" i="2"/>
  <c r="N70" i="2"/>
  <c r="O70" i="2"/>
  <c r="P70" i="2"/>
  <c r="I71" i="2"/>
  <c r="K71" i="2"/>
  <c r="L71" i="2"/>
  <c r="M71" i="2"/>
  <c r="N71" i="2"/>
  <c r="O71" i="2"/>
  <c r="P71" i="2"/>
  <c r="I72" i="2"/>
  <c r="K72" i="2"/>
  <c r="L72" i="2"/>
  <c r="M72" i="2"/>
  <c r="N72" i="2"/>
  <c r="O72" i="2"/>
  <c r="P72" i="2"/>
  <c r="I73" i="2"/>
  <c r="K73" i="2"/>
  <c r="L73" i="2"/>
  <c r="M73" i="2"/>
  <c r="N73" i="2"/>
  <c r="O73" i="2"/>
  <c r="P73" i="2"/>
  <c r="I74" i="2"/>
  <c r="K74" i="2"/>
  <c r="L74" i="2"/>
  <c r="M74" i="2"/>
  <c r="N74" i="2"/>
  <c r="O74" i="2"/>
  <c r="P74" i="2"/>
  <c r="I75" i="2"/>
  <c r="K75" i="2"/>
  <c r="L75" i="2"/>
  <c r="M75" i="2"/>
  <c r="N75" i="2"/>
  <c r="O75" i="2"/>
  <c r="P75" i="2"/>
</calcChain>
</file>

<file path=xl/sharedStrings.xml><?xml version="1.0" encoding="utf-8"?>
<sst xmlns="http://schemas.openxmlformats.org/spreadsheetml/2006/main" count="145" uniqueCount="69">
  <si>
    <t>x</t>
  </si>
  <si>
    <t>y</t>
  </si>
  <si>
    <t>Кирка</t>
  </si>
  <si>
    <t>Камень</t>
  </si>
  <si>
    <t>Грунт</t>
  </si>
  <si>
    <t>Песок</t>
  </si>
  <si>
    <t>Игрок 1</t>
  </si>
  <si>
    <t>Игрок 2</t>
  </si>
  <si>
    <t>Генерация</t>
  </si>
  <si>
    <t>Статичные знач</t>
  </si>
  <si>
    <t>Х</t>
  </si>
  <si>
    <t>Y</t>
  </si>
  <si>
    <t>Інструменти</t>
  </si>
  <si>
    <t>Совкова лопата</t>
  </si>
  <si>
    <t>Штикова лопата</t>
  </si>
  <si>
    <t>Глибина</t>
  </si>
  <si>
    <t>Інструмент</t>
  </si>
  <si>
    <t>Каменистий</t>
  </si>
  <si>
    <t>Глинистий</t>
  </si>
  <si>
    <t>Піщаний</t>
  </si>
  <si>
    <t>Холми</t>
  </si>
  <si>
    <t>Ліс</t>
  </si>
  <si>
    <t>Пустеля</t>
  </si>
  <si>
    <t>Ім'я</t>
  </si>
  <si>
    <t>Вага спорядження</t>
  </si>
  <si>
    <t>Сила</t>
  </si>
  <si>
    <t>Швидкість</t>
  </si>
  <si>
    <t>Скоригована швидкість</t>
  </si>
  <si>
    <t>Максимальна вага спорядження для вказаної швидкості</t>
  </si>
  <si>
    <t>Завантаженість</t>
  </si>
  <si>
    <t>Максимум ваги</t>
  </si>
  <si>
    <t>Незавантажено</t>
  </si>
  <si>
    <t>Легка</t>
  </si>
  <si>
    <t>Середня</t>
  </si>
  <si>
    <t>Сильна</t>
  </si>
  <si>
    <t>Надзвичайна</t>
  </si>
  <si>
    <t>#</t>
  </si>
  <si>
    <t>Контейнер</t>
  </si>
  <si>
    <t>Макс. вага</t>
  </si>
  <si>
    <t>Вага</t>
  </si>
  <si>
    <t>Рюкзак</t>
  </si>
  <si>
    <t>Мішок, великий</t>
  </si>
  <si>
    <t>Гаманець</t>
  </si>
  <si>
    <t>Поясна сумка 1</t>
  </si>
  <si>
    <t>Поясна сумка 2</t>
  </si>
  <si>
    <t>Предмет</t>
  </si>
  <si>
    <t>Вага одиниці</t>
  </si>
  <si>
    <r>
      <rPr>
        <sz val="10"/>
        <rFont val="Symbol"/>
        <family val="1"/>
        <charset val="2"/>
      </rPr>
      <t>S</t>
    </r>
    <r>
      <rPr>
        <sz val="10"/>
        <rFont val="Times New Roman"/>
        <family val="1"/>
        <charset val="204"/>
      </rPr>
      <t xml:space="preserve"> вага</t>
    </r>
  </si>
  <si>
    <t>Мідні монети</t>
  </si>
  <si>
    <t>Срібні монети</t>
  </si>
  <si>
    <t>Золоті монети</t>
  </si>
  <si>
    <t>Платинові монети</t>
  </si>
  <si>
    <t>Мотузка</t>
  </si>
  <si>
    <t>Свічка</t>
  </si>
  <si>
    <t>Лопата</t>
  </si>
  <si>
    <t>Хліб</t>
  </si>
  <si>
    <t>Вогниво</t>
  </si>
  <si>
    <t>Карта скарбів</t>
  </si>
  <si>
    <t>Солонина</t>
  </si>
  <si>
    <t>Відмички</t>
  </si>
  <si>
    <t>Молоток</t>
  </si>
  <si>
    <t>Крейда</t>
  </si>
  <si>
    <t>Час копання</t>
  </si>
  <si>
    <t>Гравець 1</t>
  </si>
  <si>
    <t>Гравець 2</t>
  </si>
  <si>
    <r>
      <t xml:space="preserve">Час проходження крізь </t>
    </r>
    <r>
      <rPr>
        <sz val="11"/>
        <rFont val="Calibri"/>
        <family val="2"/>
        <charset val="204"/>
      </rPr>
      <t>ґрунт</t>
    </r>
  </si>
  <si>
    <t>1-й</t>
  </si>
  <si>
    <t>2-й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</si>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</sst>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Symbol"/>
      <family val="1"/>
      <charset val="2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Webdings"/>
      <family val="1"/>
      <charset val="2"/>
    </font>
    <font>
      <b/>
      <sz val="24"/>
      <color rgb="FFFF0000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0066"/>
        <bgColor indexed="64"/>
      </patternFill>
    </fill>
  </fills>
  <borders count="80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1" fillId="0" borderId="2" xfId="0" applyFont="1" applyBorder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4" fillId="0" borderId="0" xfId="0" applyFont="1"/>
    <xf numFmtId="0" fontId="3" fillId="0" borderId="0" xfId="0" applyFont="1"/>
    <xf numFmtId="0" fontId="4" fillId="0" borderId="0" xfId="0" applyFont="1" applyFill="1"/>
    <xf numFmtId="0" fontId="5" fillId="0" borderId="0" xfId="0" applyFont="1"/>
    <xf numFmtId="0" fontId="4" fillId="5" borderId="65" xfId="0" applyFont="1" applyFill="1" applyBorder="1" applyAlignment="1">
      <alignment horizontal="center"/>
    </xf>
    <xf numFmtId="0" fontId="4" fillId="5" borderId="45" xfId="0" applyFont="1" applyFill="1" applyBorder="1"/>
    <xf numFmtId="0" fontId="4" fillId="5" borderId="13" xfId="0" applyFont="1" applyFill="1" applyBorder="1"/>
    <xf numFmtId="0" fontId="4" fillId="4" borderId="73" xfId="0" applyFont="1" applyFill="1" applyBorder="1" applyAlignment="1">
      <alignment horizontal="center"/>
    </xf>
    <xf numFmtId="0" fontId="4" fillId="4" borderId="74" xfId="0" applyFont="1" applyFill="1" applyBorder="1"/>
    <xf numFmtId="0" fontId="4" fillId="4" borderId="75" xfId="0" applyFont="1" applyFill="1" applyBorder="1"/>
    <xf numFmtId="0" fontId="10" fillId="4" borderId="21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0" fillId="0" borderId="24" xfId="0" applyFont="1" applyBorder="1"/>
    <xf numFmtId="0" fontId="4" fillId="4" borderId="6" xfId="0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4" xfId="0" applyFont="1" applyBorder="1"/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0" fillId="0" borderId="18" xfId="0" applyFont="1" applyBorder="1"/>
    <xf numFmtId="0" fontId="4" fillId="4" borderId="1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3" borderId="9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8" xfId="0" applyFont="1" applyBorder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11" fillId="0" borderId="0" xfId="0" applyFont="1"/>
    <xf numFmtId="0" fontId="4" fillId="0" borderId="76" xfId="0" applyFont="1" applyFill="1" applyBorder="1" applyAlignment="1">
      <alignment horizontal="center"/>
    </xf>
    <xf numFmtId="0" fontId="4" fillId="0" borderId="77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12" fillId="0" borderId="0" xfId="0" applyFont="1"/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6" borderId="37" xfId="0" applyFont="1" applyFill="1" applyBorder="1" applyAlignment="1">
      <alignment horizontal="center"/>
    </xf>
    <xf numFmtId="0" fontId="5" fillId="6" borderId="38" xfId="0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/>
    </xf>
    <xf numFmtId="0" fontId="6" fillId="6" borderId="40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6" borderId="39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5" fillId="6" borderId="42" xfId="0" applyFont="1" applyFill="1" applyBorder="1" applyAlignment="1">
      <alignment horizont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10" borderId="4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11" borderId="47" xfId="0" applyFont="1" applyFill="1" applyBorder="1" applyAlignment="1">
      <alignment horizontal="center"/>
    </xf>
    <xf numFmtId="0" fontId="5" fillId="11" borderId="48" xfId="0" applyFont="1" applyFill="1" applyBorder="1" applyAlignment="1">
      <alignment horizontal="center"/>
    </xf>
    <xf numFmtId="0" fontId="5" fillId="11" borderId="46" xfId="0" applyFont="1" applyFill="1" applyBorder="1" applyAlignment="1">
      <alignment horizontal="center"/>
    </xf>
    <xf numFmtId="0" fontId="5" fillId="12" borderId="47" xfId="0" applyFont="1" applyFill="1" applyBorder="1" applyAlignment="1">
      <alignment horizontal="center"/>
    </xf>
    <xf numFmtId="0" fontId="5" fillId="12" borderId="48" xfId="0" applyFont="1" applyFill="1" applyBorder="1" applyAlignment="1">
      <alignment horizontal="center"/>
    </xf>
    <xf numFmtId="0" fontId="5" fillId="12" borderId="46" xfId="0" applyFont="1" applyFill="1" applyBorder="1" applyAlignment="1">
      <alignment horizontal="center"/>
    </xf>
    <xf numFmtId="0" fontId="5" fillId="13" borderId="47" xfId="0" applyFont="1" applyFill="1" applyBorder="1" applyAlignment="1">
      <alignment horizontal="center"/>
    </xf>
    <xf numFmtId="0" fontId="5" fillId="13" borderId="48" xfId="0" applyFont="1" applyFill="1" applyBorder="1" applyAlignment="1">
      <alignment horizontal="center"/>
    </xf>
    <xf numFmtId="0" fontId="5" fillId="13" borderId="46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6" borderId="59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6" borderId="60" xfId="0" applyFont="1" applyFill="1" applyBorder="1" applyAlignment="1">
      <alignment horizontal="center"/>
    </xf>
    <xf numFmtId="0" fontId="5" fillId="6" borderId="40" xfId="0" applyFont="1" applyFill="1" applyBorder="1" applyAlignment="1">
      <alignment horizontal="center"/>
    </xf>
    <xf numFmtId="0" fontId="5" fillId="6" borderId="61" xfId="0" applyFont="1" applyFill="1" applyBorder="1" applyAlignment="1">
      <alignment horizontal="center"/>
    </xf>
    <xf numFmtId="0" fontId="5" fillId="6" borderId="62" xfId="0" applyFont="1" applyFill="1" applyBorder="1" applyAlignment="1">
      <alignment horizontal="center" wrapText="1"/>
    </xf>
    <xf numFmtId="0" fontId="5" fillId="6" borderId="29" xfId="0" applyFont="1" applyFill="1" applyBorder="1" applyAlignment="1">
      <alignment horizontal="center" wrapText="1"/>
    </xf>
    <xf numFmtId="0" fontId="5" fillId="6" borderId="30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5" fillId="6" borderId="66" xfId="0" applyFont="1" applyFill="1" applyBorder="1" applyAlignment="1">
      <alignment horizontal="center" wrapText="1"/>
    </xf>
    <xf numFmtId="0" fontId="6" fillId="9" borderId="63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0" fontId="6" fillId="12" borderId="64" xfId="0" applyFont="1" applyFill="1" applyBorder="1" applyAlignment="1">
      <alignment horizontal="center"/>
    </xf>
    <xf numFmtId="0" fontId="5" fillId="19" borderId="47" xfId="0" applyFont="1" applyFill="1" applyBorder="1" applyAlignment="1">
      <alignment horizontal="center"/>
    </xf>
    <xf numFmtId="0" fontId="5" fillId="19" borderId="48" xfId="0" applyFont="1" applyFill="1" applyBorder="1" applyAlignment="1">
      <alignment horizontal="center"/>
    </xf>
    <xf numFmtId="0" fontId="5" fillId="19" borderId="79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50" xfId="0" applyFont="1" applyFill="1" applyBorder="1" applyAlignment="1">
      <alignment horizontal="center"/>
    </xf>
    <xf numFmtId="0" fontId="5" fillId="6" borderId="5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14" borderId="47" xfId="0" applyFont="1" applyFill="1" applyBorder="1" applyAlignment="1">
      <alignment horizontal="center"/>
    </xf>
    <xf numFmtId="0" fontId="5" fillId="14" borderId="48" xfId="0" applyFont="1" applyFill="1" applyBorder="1" applyAlignment="1">
      <alignment horizontal="center"/>
    </xf>
    <xf numFmtId="0" fontId="5" fillId="14" borderId="46" xfId="0" applyFont="1" applyFill="1" applyBorder="1" applyAlignment="1">
      <alignment horizontal="center"/>
    </xf>
    <xf numFmtId="0" fontId="5" fillId="15" borderId="47" xfId="0" applyFont="1" applyFill="1" applyBorder="1" applyAlignment="1">
      <alignment horizontal="center"/>
    </xf>
    <xf numFmtId="0" fontId="5" fillId="15" borderId="48" xfId="0" applyFont="1" applyFill="1" applyBorder="1" applyAlignment="1">
      <alignment horizontal="center"/>
    </xf>
    <xf numFmtId="0" fontId="5" fillId="15" borderId="46" xfId="0" applyFont="1" applyFill="1" applyBorder="1" applyAlignment="1">
      <alignment horizontal="center"/>
    </xf>
    <xf numFmtId="0" fontId="5" fillId="16" borderId="47" xfId="0" applyFont="1" applyFill="1" applyBorder="1" applyAlignment="1">
      <alignment horizontal="center"/>
    </xf>
    <xf numFmtId="0" fontId="5" fillId="16" borderId="48" xfId="0" applyFont="1" applyFill="1" applyBorder="1" applyAlignment="1">
      <alignment horizontal="center"/>
    </xf>
    <xf numFmtId="0" fontId="5" fillId="16" borderId="46" xfId="0" applyFont="1" applyFill="1" applyBorder="1" applyAlignment="1">
      <alignment horizontal="center"/>
    </xf>
    <xf numFmtId="0" fontId="5" fillId="17" borderId="47" xfId="0" applyFont="1" applyFill="1" applyBorder="1" applyAlignment="1">
      <alignment horizontal="center"/>
    </xf>
    <xf numFmtId="0" fontId="5" fillId="17" borderId="48" xfId="0" applyFont="1" applyFill="1" applyBorder="1" applyAlignment="1">
      <alignment horizontal="center"/>
    </xf>
    <xf numFmtId="0" fontId="5" fillId="17" borderId="46" xfId="0" applyFont="1" applyFill="1" applyBorder="1" applyAlignment="1">
      <alignment horizontal="center"/>
    </xf>
    <xf numFmtId="0" fontId="5" fillId="18" borderId="47" xfId="0" applyFont="1" applyFill="1" applyBorder="1" applyAlignment="1">
      <alignment horizontal="center"/>
    </xf>
    <xf numFmtId="0" fontId="5" fillId="18" borderId="48" xfId="0" applyFont="1" applyFill="1" applyBorder="1" applyAlignment="1">
      <alignment horizontal="center"/>
    </xf>
    <xf numFmtId="0" fontId="5" fillId="18" borderId="46" xfId="0" applyFont="1" applyFill="1" applyBorder="1" applyAlignment="1">
      <alignment horizontal="center"/>
    </xf>
    <xf numFmtId="0" fontId="5" fillId="8" borderId="47" xfId="0" applyFont="1" applyFill="1" applyBorder="1" applyAlignment="1">
      <alignment horizontal="center"/>
    </xf>
    <xf numFmtId="0" fontId="5" fillId="8" borderId="48" xfId="0" applyFont="1" applyFill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6" fillId="14" borderId="64" xfId="0" applyFont="1" applyFill="1" applyBorder="1" applyAlignment="1">
      <alignment horizontal="center"/>
    </xf>
    <xf numFmtId="0" fontId="6" fillId="17" borderId="64" xfId="0" applyFont="1" applyFill="1" applyBorder="1" applyAlignment="1">
      <alignment horizontal="center"/>
    </xf>
    <xf numFmtId="0" fontId="6" fillId="8" borderId="64" xfId="0" applyFont="1" applyFill="1" applyBorder="1" applyAlignment="1">
      <alignment horizontal="center"/>
    </xf>
    <xf numFmtId="0" fontId="6" fillId="8" borderId="65" xfId="0" applyFont="1" applyFill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0" fontId="5" fillId="0" borderId="52" xfId="0" applyFont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8" fillId="7" borderId="38" xfId="0" applyFont="1" applyFill="1" applyBorder="1" applyAlignment="1">
      <alignment horizontal="center"/>
    </xf>
    <xf numFmtId="0" fontId="8" fillId="7" borderId="42" xfId="0" applyFont="1" applyFill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</cellXfs>
  <cellStyles count="1">
    <cellStyle name="Обычный" xfId="0" builtinId="0"/>
  </cellStyles>
  <dxfs count="23">
    <dxf>
      <font>
        <color theme="9" tint="-0.499984740745262"/>
      </font>
      <fill>
        <patternFill>
          <bgColor theme="9" tint="-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ont>
        <b/>
        <i val="0"/>
        <color rgb="FF0070C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CC33"/>
      <color rgb="FF66FF33"/>
      <color rgb="FF009900"/>
      <color rgb="FF008000"/>
      <color rgb="FF006600"/>
      <color rgb="FFCCFF99"/>
      <color rgb="FF99FF66"/>
      <color rgb="FFFF6600"/>
      <color rgb="FFFD846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79561557395994E-2"/>
          <c:y val="3.422766895983255E-2"/>
          <c:w val="0.89024030027334666"/>
          <c:h val="0.91884387178875371"/>
        </c:manualLayout>
      </c:layout>
      <c:scatterChart>
        <c:scatterStyle val="lineMarker"/>
        <c:varyColors val="0"/>
        <c:ser>
          <c:idx val="0"/>
          <c:order val="0"/>
          <c:tx>
            <c:v>Холмы</c:v>
          </c:tx>
          <c:spPr>
            <a:ln w="28575">
              <a:noFill/>
            </a:ln>
          </c:spPr>
          <c:marker>
            <c:symbol val="square"/>
            <c:size val="37"/>
            <c:spPr>
              <a:blipFill dpi="0" rotWithShape="1">
                <a:blip xmlns:r="http://schemas.openxmlformats.org/officeDocument/2006/relationships" r:embed="rId1">
                  <a:alphaModFix amt="99000"/>
                </a:blip>
                <a:srcRect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'План місцевості'!$AH$3:$AH$23</c:f>
            </c:numRef>
          </c:xVal>
          <c:yVal>
            <c:numRef>
              <c:f>'План місцевості'!$AI$3:$AI$23</c:f>
              <c:numCache>
                <c:formatCode>General</c:formatCode>
                <c:ptCount val="21"/>
                <c:pt idx="0">
                  <c:v>-50</c:v>
                </c:pt>
                <c:pt idx="1">
                  <c:v>-50</c:v>
                </c:pt>
                <c:pt idx="2">
                  <c:v>-50</c:v>
                </c:pt>
                <c:pt idx="3">
                  <c:v>-50</c:v>
                </c:pt>
                <c:pt idx="4">
                  <c:v>-50</c:v>
                </c:pt>
                <c:pt idx="5">
                  <c:v>-50</c:v>
                </c:pt>
                <c:pt idx="6">
                  <c:v>-50</c:v>
                </c:pt>
                <c:pt idx="7">
                  <c:v>-50</c:v>
                </c:pt>
                <c:pt idx="8">
                  <c:v>-50</c:v>
                </c:pt>
                <c:pt idx="9">
                  <c:v>-50</c:v>
                </c:pt>
                <c:pt idx="10">
                  <c:v>-50</c:v>
                </c:pt>
                <c:pt idx="11">
                  <c:v>-50</c:v>
                </c:pt>
                <c:pt idx="12">
                  <c:v>-50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-50</c:v>
                </c:pt>
                <c:pt idx="19">
                  <c:v>-50</c:v>
                </c:pt>
                <c:pt idx="20">
                  <c:v>-50</c:v>
                </c:pt>
              </c:numCache>
            </c:numRef>
          </c:yVal>
          <c:smooth val="0"/>
        </c:ser>
        <c:ser>
          <c:idx val="1"/>
          <c:order val="1"/>
          <c:tx>
            <c:v>Лес</c:v>
          </c:tx>
          <c:spPr>
            <a:ln w="28575">
              <a:noFill/>
            </a:ln>
          </c:spPr>
          <c:marker>
            <c:symbol val="square"/>
            <c:size val="47"/>
            <c:spPr>
              <a:blipFill dpi="0" rotWithShape="1">
                <a:blip xmlns:r="http://schemas.openxmlformats.org/officeDocument/2006/relationships" r:embed="rId2"/>
                <a:srcRect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'План місцевості'!$AJ$3:$AJ$23</c:f>
              <c:numCache>
                <c:formatCode>General</c:formatCode>
                <c:ptCount val="21"/>
                <c:pt idx="0">
                  <c:v>-1.25</c:v>
                </c:pt>
                <c:pt idx="1">
                  <c:v>30</c:v>
                </c:pt>
                <c:pt idx="2">
                  <c:v>31.25</c:v>
                </c:pt>
                <c:pt idx="3">
                  <c:v>32.5</c:v>
                </c:pt>
                <c:pt idx="4">
                  <c:v>23.75</c:v>
                </c:pt>
                <c:pt idx="5">
                  <c:v>17.5</c:v>
                </c:pt>
                <c:pt idx="6">
                  <c:v>15</c:v>
                </c:pt>
                <c:pt idx="7">
                  <c:v>31.25</c:v>
                </c:pt>
                <c:pt idx="8">
                  <c:v>13.75</c:v>
                </c:pt>
                <c:pt idx="9">
                  <c:v>27.5</c:v>
                </c:pt>
                <c:pt idx="10">
                  <c:v>13.75</c:v>
                </c:pt>
                <c:pt idx="11">
                  <c:v>10</c:v>
                </c:pt>
                <c:pt idx="12">
                  <c:v>7.5</c:v>
                </c:pt>
                <c:pt idx="13">
                  <c:v>32.5</c:v>
                </c:pt>
                <c:pt idx="14">
                  <c:v>32.5</c:v>
                </c:pt>
                <c:pt idx="15">
                  <c:v>8.75</c:v>
                </c:pt>
                <c:pt idx="16">
                  <c:v>3.75</c:v>
                </c:pt>
                <c:pt idx="17">
                  <c:v>-1.25</c:v>
                </c:pt>
                <c:pt idx="18">
                  <c:v>10</c:v>
                </c:pt>
                <c:pt idx="19">
                  <c:v>6.25</c:v>
                </c:pt>
                <c:pt idx="20">
                  <c:v>22.5</c:v>
                </c:pt>
              </c:numCache>
            </c:numRef>
          </c:xVal>
          <c:yVal>
            <c:numRef>
              <c:f>'План місцевості'!$AK$3:$AK$23</c:f>
              <c:numCache>
                <c:formatCode>General</c:formatCode>
                <c:ptCount val="21"/>
                <c:pt idx="0">
                  <c:v>33.200000000000003</c:v>
                </c:pt>
                <c:pt idx="1">
                  <c:v>5.7</c:v>
                </c:pt>
                <c:pt idx="2">
                  <c:v>28.2</c:v>
                </c:pt>
                <c:pt idx="3">
                  <c:v>10.7</c:v>
                </c:pt>
                <c:pt idx="4">
                  <c:v>18.2</c:v>
                </c:pt>
                <c:pt idx="5">
                  <c:v>10.7</c:v>
                </c:pt>
                <c:pt idx="6">
                  <c:v>30.7</c:v>
                </c:pt>
                <c:pt idx="7">
                  <c:v>43.2</c:v>
                </c:pt>
                <c:pt idx="8">
                  <c:v>28.2</c:v>
                </c:pt>
                <c:pt idx="9">
                  <c:v>15.7</c:v>
                </c:pt>
                <c:pt idx="10">
                  <c:v>18.2</c:v>
                </c:pt>
                <c:pt idx="11">
                  <c:v>35.700000000000003</c:v>
                </c:pt>
                <c:pt idx="12">
                  <c:v>20.7</c:v>
                </c:pt>
                <c:pt idx="13">
                  <c:v>10.7</c:v>
                </c:pt>
                <c:pt idx="14">
                  <c:v>5.7</c:v>
                </c:pt>
                <c:pt idx="15">
                  <c:v>43.2</c:v>
                </c:pt>
                <c:pt idx="16">
                  <c:v>43.2</c:v>
                </c:pt>
                <c:pt idx="17">
                  <c:v>3.2</c:v>
                </c:pt>
                <c:pt idx="18">
                  <c:v>25.7</c:v>
                </c:pt>
                <c:pt idx="19">
                  <c:v>23.2</c:v>
                </c:pt>
                <c:pt idx="20">
                  <c:v>0.7</c:v>
                </c:pt>
              </c:numCache>
            </c:numRef>
          </c:yVal>
          <c:smooth val="0"/>
        </c:ser>
        <c:ser>
          <c:idx val="2"/>
          <c:order val="2"/>
          <c:tx>
            <c:v>Пустыня</c:v>
          </c:tx>
          <c:spPr>
            <a:ln w="28575">
              <a:noFill/>
            </a:ln>
          </c:spPr>
          <c:marker>
            <c:symbol val="square"/>
            <c:size val="31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'План місцевості'!$AL$3:$AL$23</c:f>
            </c:numRef>
          </c:xVal>
          <c:yVal>
            <c:numRef>
              <c:f>'План місцевості'!$AM$3:$AM$23</c:f>
              <c:numCache>
                <c:formatCode>General</c:formatCode>
                <c:ptCount val="21"/>
                <c:pt idx="0">
                  <c:v>-50</c:v>
                </c:pt>
                <c:pt idx="1">
                  <c:v>-50</c:v>
                </c:pt>
                <c:pt idx="2">
                  <c:v>-50</c:v>
                </c:pt>
                <c:pt idx="3">
                  <c:v>-50</c:v>
                </c:pt>
                <c:pt idx="4">
                  <c:v>-50</c:v>
                </c:pt>
                <c:pt idx="5">
                  <c:v>-50</c:v>
                </c:pt>
                <c:pt idx="6">
                  <c:v>-50</c:v>
                </c:pt>
                <c:pt idx="7">
                  <c:v>-50</c:v>
                </c:pt>
                <c:pt idx="8">
                  <c:v>-50</c:v>
                </c:pt>
                <c:pt idx="9">
                  <c:v>-50</c:v>
                </c:pt>
                <c:pt idx="10">
                  <c:v>-50</c:v>
                </c:pt>
                <c:pt idx="11">
                  <c:v>-50</c:v>
                </c:pt>
                <c:pt idx="12">
                  <c:v>-50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-50</c:v>
                </c:pt>
                <c:pt idx="17">
                  <c:v>-50</c:v>
                </c:pt>
                <c:pt idx="18">
                  <c:v>-50</c:v>
                </c:pt>
                <c:pt idx="19">
                  <c:v>-50</c:v>
                </c:pt>
                <c:pt idx="20">
                  <c:v>-50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368256"/>
        <c:axId val="220977024"/>
      </c:scatterChart>
      <c:valAx>
        <c:axId val="214368256"/>
        <c:scaling>
          <c:orientation val="minMax"/>
          <c:max val="33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20977024"/>
        <c:crosses val="autoZero"/>
        <c:crossBetween val="midCat"/>
      </c:valAx>
      <c:valAx>
        <c:axId val="220977024"/>
        <c:scaling>
          <c:orientation val="minMax"/>
          <c:max val="43.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14368256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28214239494091E-2"/>
          <c:y val="0.28051706036745405"/>
          <c:w val="0.70815649276060633"/>
          <c:h val="0.50946104855172669"/>
        </c:manualLayout>
      </c:layout>
      <c:scatterChart>
        <c:scatterStyle val="lineMarker"/>
        <c:varyColors val="0"/>
        <c:ser>
          <c:idx val="0"/>
          <c:order val="0"/>
          <c:tx>
            <c:v>Каменистий</c:v>
          </c:tx>
          <c:spPr>
            <a:ln w="28575">
              <a:noFill/>
            </a:ln>
          </c:spPr>
          <c:marker>
            <c:symbol val="diamond"/>
            <c:size val="13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</c:spPr>
          </c:marker>
          <c:xVal>
            <c:numRef>
              <c:f>'Полювання на скарб'!$K$35:$K$75</c:f>
              <c:numCache>
                <c:formatCode>General</c:formatCode>
                <c:ptCount val="41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-1000</c:v>
                </c:pt>
                <c:pt idx="18">
                  <c:v>-1000</c:v>
                </c:pt>
                <c:pt idx="19">
                  <c:v>-1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-1000</c:v>
                </c:pt>
                <c:pt idx="25">
                  <c:v>-1000</c:v>
                </c:pt>
                <c:pt idx="26">
                  <c:v>-1000</c:v>
                </c:pt>
                <c:pt idx="27">
                  <c:v>14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7</c:v>
                </c:pt>
                <c:pt idx="35">
                  <c:v>-1000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-1000</c:v>
                </c:pt>
              </c:numCache>
            </c:numRef>
          </c:xVal>
          <c:yVal>
            <c:numRef>
              <c:f>'Полювання на скарб'!$L$35:$L$75</c:f>
              <c:numCache>
                <c:formatCode>General</c:formatCode>
                <c:ptCount val="41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1000</c:v>
                </c:pt>
                <c:pt idx="18">
                  <c:v>1000</c:v>
                </c:pt>
                <c:pt idx="19">
                  <c:v>1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14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7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</c:numCache>
            </c:numRef>
          </c:yVal>
          <c:smooth val="0"/>
        </c:ser>
        <c:ser>
          <c:idx val="1"/>
          <c:order val="1"/>
          <c:tx>
            <c:v>Глинистий</c:v>
          </c:tx>
          <c:spPr>
            <a:ln w="28575">
              <a:noFill/>
            </a:ln>
          </c:spPr>
          <c:marker>
            <c:symbol val="diamond"/>
            <c:size val="13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'Полювання на скарб'!$M$35:$M$75</c:f>
              <c:numCache>
                <c:formatCode>General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-3</c:v>
                </c:pt>
                <c:pt idx="18">
                  <c:v>-2</c:v>
                </c:pt>
                <c:pt idx="19">
                  <c:v>-1000</c:v>
                </c:pt>
                <c:pt idx="21">
                  <c:v>20</c:v>
                </c:pt>
                <c:pt idx="22">
                  <c:v>-1000</c:v>
                </c:pt>
                <c:pt idx="23">
                  <c:v>18</c:v>
                </c:pt>
                <c:pt idx="24">
                  <c:v>17</c:v>
                </c:pt>
                <c:pt idx="25">
                  <c:v>-1000</c:v>
                </c:pt>
                <c:pt idx="26">
                  <c:v>-1000</c:v>
                </c:pt>
                <c:pt idx="27">
                  <c:v>-1000</c:v>
                </c:pt>
                <c:pt idx="28">
                  <c:v>-1000</c:v>
                </c:pt>
                <c:pt idx="29">
                  <c:v>-1000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-1000</c:v>
                </c:pt>
              </c:numCache>
            </c:numRef>
          </c:xVal>
          <c:yVal>
            <c:numRef>
              <c:f>'Полювання на скарб'!$N$35:$N$75</c:f>
              <c:numCache>
                <c:formatCode>General</c:formatCode>
                <c:ptCount val="4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3</c:v>
                </c:pt>
                <c:pt idx="18">
                  <c:v>2</c:v>
                </c:pt>
                <c:pt idx="19">
                  <c:v>1000</c:v>
                </c:pt>
                <c:pt idx="21">
                  <c:v>20</c:v>
                </c:pt>
                <c:pt idx="22">
                  <c:v>1000</c:v>
                </c:pt>
                <c:pt idx="23">
                  <c:v>18</c:v>
                </c:pt>
                <c:pt idx="24">
                  <c:v>17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</c:numCache>
            </c:numRef>
          </c:yVal>
          <c:smooth val="0"/>
        </c:ser>
        <c:ser>
          <c:idx val="2"/>
          <c:order val="2"/>
          <c:tx>
            <c:v>Піщаний</c:v>
          </c:tx>
          <c:spPr>
            <a:ln w="28575">
              <a:noFill/>
            </a:ln>
          </c:spPr>
          <c:marker>
            <c:symbol val="diamond"/>
            <c:size val="13"/>
            <c:spPr>
              <a:solidFill>
                <a:srgbClr val="FFFF00"/>
              </a:solidFill>
            </c:spPr>
          </c:marker>
          <c:xVal>
            <c:numRef>
              <c:f>'Полювання на скарб'!$O$35:$O$75</c:f>
              <c:numCache>
                <c:formatCode>General</c:formatCode>
                <c:ptCount val="41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-1000</c:v>
                </c:pt>
                <c:pt idx="19">
                  <c:v>-1000</c:v>
                </c:pt>
                <c:pt idx="21">
                  <c:v>-1000</c:v>
                </c:pt>
                <c:pt idx="22">
                  <c:v>19</c:v>
                </c:pt>
                <c:pt idx="23">
                  <c:v>-1000</c:v>
                </c:pt>
                <c:pt idx="24">
                  <c:v>-1000</c:v>
                </c:pt>
                <c:pt idx="25">
                  <c:v>16</c:v>
                </c:pt>
                <c:pt idx="26">
                  <c:v>15</c:v>
                </c:pt>
                <c:pt idx="27">
                  <c:v>-1000</c:v>
                </c:pt>
                <c:pt idx="28">
                  <c:v>13</c:v>
                </c:pt>
                <c:pt idx="29">
                  <c:v>12</c:v>
                </c:pt>
                <c:pt idx="30">
                  <c:v>11</c:v>
                </c:pt>
                <c:pt idx="31">
                  <c:v>10</c:v>
                </c:pt>
                <c:pt idx="32">
                  <c:v>9</c:v>
                </c:pt>
                <c:pt idx="33">
                  <c:v>8</c:v>
                </c:pt>
                <c:pt idx="34">
                  <c:v>-1000</c:v>
                </c:pt>
                <c:pt idx="35">
                  <c:v>-1000</c:v>
                </c:pt>
                <c:pt idx="36">
                  <c:v>-1000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-1000</c:v>
                </c:pt>
              </c:numCache>
            </c:numRef>
          </c:xVal>
          <c:yVal>
            <c:numRef>
              <c:f>'Полювання на скарб'!$P$35:$P$75</c:f>
              <c:numCache>
                <c:formatCode>General</c:formatCode>
                <c:ptCount val="41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1">
                  <c:v>1000</c:v>
                </c:pt>
                <c:pt idx="22">
                  <c:v>19</c:v>
                </c:pt>
                <c:pt idx="23">
                  <c:v>1000</c:v>
                </c:pt>
                <c:pt idx="24">
                  <c:v>1000</c:v>
                </c:pt>
                <c:pt idx="25">
                  <c:v>16</c:v>
                </c:pt>
                <c:pt idx="26">
                  <c:v>15</c:v>
                </c:pt>
                <c:pt idx="27">
                  <c:v>1000</c:v>
                </c:pt>
                <c:pt idx="28">
                  <c:v>13</c:v>
                </c:pt>
                <c:pt idx="29">
                  <c:v>12</c:v>
                </c:pt>
                <c:pt idx="30">
                  <c:v>11</c:v>
                </c:pt>
                <c:pt idx="31">
                  <c:v>10</c:v>
                </c:pt>
                <c:pt idx="32">
                  <c:v>9</c:v>
                </c:pt>
                <c:pt idx="33">
                  <c:v>8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419392"/>
        <c:axId val="221430528"/>
      </c:scatterChart>
      <c:valAx>
        <c:axId val="221419392"/>
        <c:scaling>
          <c:orientation val="minMax"/>
          <c:max val="20"/>
          <c:min val="-20"/>
        </c:scaling>
        <c:delete val="1"/>
        <c:axPos val="b"/>
        <c:numFmt formatCode="General" sourceLinked="1"/>
        <c:majorTickMark val="out"/>
        <c:minorTickMark val="none"/>
        <c:tickLblPos val="nextTo"/>
        <c:crossAx val="221430528"/>
        <c:crosses val="autoZero"/>
        <c:crossBetween val="midCat"/>
      </c:valAx>
      <c:valAx>
        <c:axId val="221430528"/>
        <c:scaling>
          <c:orientation val="minMax"/>
          <c:max val="2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21419392"/>
        <c:crosses val="autoZero"/>
        <c:crossBetween val="midCat"/>
      </c:valAx>
      <c:spPr>
        <a:noFill/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3" dropStyle="combo" dx="16" fmlaLink="$AN$5" fmlaRange="$AF$3:$AF$5" noThreeD="1" sel="2" val="0"/>
</file>

<file path=xl/ctrlProps/ctrlProp2.xml><?xml version="1.0" encoding="utf-8"?>
<formControlPr xmlns="http://schemas.microsoft.com/office/spreadsheetml/2009/9/main" objectType="Radio" checked="Checked" firstButton="1" fmlaLink="$E$3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47624</xdr:rowOff>
    </xdr:from>
    <xdr:to>
      <xdr:col>29</xdr:col>
      <xdr:colOff>209550</xdr:colOff>
      <xdr:row>37</xdr:row>
      <xdr:rowOff>171450</xdr:rowOff>
    </xdr:to>
    <xdr:graphicFrame macro="">
      <xdr:nvGraphicFramePr>
        <xdr:cNvPr id="184" name="Диаграмма 18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0</xdr:row>
          <xdr:rowOff>28575</xdr:rowOff>
        </xdr:from>
        <xdr:to>
          <xdr:col>30</xdr:col>
          <xdr:colOff>895350</xdr:colOff>
          <xdr:row>1</xdr:row>
          <xdr:rowOff>161925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180975</xdr:rowOff>
        </xdr:from>
        <xdr:to>
          <xdr:col>6</xdr:col>
          <xdr:colOff>9525</xdr:colOff>
          <xdr:row>5</xdr:row>
          <xdr:rowOff>9525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Хід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190500</xdr:rowOff>
        </xdr:from>
        <xdr:to>
          <xdr:col>6</xdr:col>
          <xdr:colOff>57150</xdr:colOff>
          <xdr:row>4</xdr:row>
          <xdr:rowOff>19050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Пауза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0</xdr:row>
          <xdr:rowOff>171450</xdr:rowOff>
        </xdr:from>
        <xdr:to>
          <xdr:col>6</xdr:col>
          <xdr:colOff>0</xdr:colOff>
          <xdr:row>2</xdr:row>
          <xdr:rowOff>9525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Заново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6</xdr:row>
      <xdr:rowOff>342900</xdr:rowOff>
    </xdr:from>
    <xdr:to>
      <xdr:col>7</xdr:col>
      <xdr:colOff>523875</xdr:colOff>
      <xdr:row>32</xdr:row>
      <xdr:rowOff>28576</xdr:rowOff>
    </xdr:to>
    <xdr:grpSp>
      <xdr:nvGrpSpPr>
        <xdr:cNvPr id="6" name="Группа 5"/>
        <xdr:cNvGrpSpPr/>
      </xdr:nvGrpSpPr>
      <xdr:grpSpPr>
        <a:xfrm>
          <a:off x="0" y="1533525"/>
          <a:ext cx="5572125" cy="4886326"/>
          <a:chOff x="923925" y="1428750"/>
          <a:chExt cx="6010275" cy="4857750"/>
        </a:xfrm>
      </xdr:grpSpPr>
      <xdr:sp macro="" textlink="">
        <xdr:nvSpPr>
          <xdr:cNvPr id="3" name="Прямоугольник 2"/>
          <xdr:cNvSpPr/>
        </xdr:nvSpPr>
        <xdr:spPr>
          <a:xfrm>
            <a:off x="923925" y="4114799"/>
            <a:ext cx="6010275" cy="1781175"/>
          </a:xfrm>
          <a:prstGeom prst="rect">
            <a:avLst/>
          </a:prstGeom>
          <a:gradFill>
            <a:gsLst>
              <a:gs pos="0">
                <a:srgbClr val="D6B19C"/>
              </a:gs>
              <a:gs pos="0">
                <a:srgbClr val="D49E6C"/>
              </a:gs>
              <a:gs pos="37000">
                <a:srgbClr val="A65528"/>
              </a:gs>
              <a:gs pos="86000">
                <a:srgbClr val="663012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" name="Полилиния 1"/>
          <xdr:cNvSpPr/>
        </xdr:nvSpPr>
        <xdr:spPr>
          <a:xfrm>
            <a:off x="2266950" y="1428750"/>
            <a:ext cx="3171825" cy="3057525"/>
          </a:xfrm>
          <a:custGeom>
            <a:avLst/>
            <a:gdLst>
              <a:gd name="connsiteX0" fmla="*/ 57150 w 4105275"/>
              <a:gd name="connsiteY0" fmla="*/ 3228975 h 3600450"/>
              <a:gd name="connsiteX1" fmla="*/ 762000 w 4105275"/>
              <a:gd name="connsiteY1" fmla="*/ 3467100 h 3600450"/>
              <a:gd name="connsiteX2" fmla="*/ 2209800 w 4105275"/>
              <a:gd name="connsiteY2" fmla="*/ 3600450 h 3600450"/>
              <a:gd name="connsiteX3" fmla="*/ 3267075 w 4105275"/>
              <a:gd name="connsiteY3" fmla="*/ 3543300 h 3600450"/>
              <a:gd name="connsiteX4" fmla="*/ 4105275 w 4105275"/>
              <a:gd name="connsiteY4" fmla="*/ 3324225 h 3600450"/>
              <a:gd name="connsiteX5" fmla="*/ 4000500 w 4105275"/>
              <a:gd name="connsiteY5" fmla="*/ 2686050 h 3600450"/>
              <a:gd name="connsiteX6" fmla="*/ 3648075 w 4105275"/>
              <a:gd name="connsiteY6" fmla="*/ 1733550 h 3600450"/>
              <a:gd name="connsiteX7" fmla="*/ 3495675 w 4105275"/>
              <a:gd name="connsiteY7" fmla="*/ 2133600 h 3600450"/>
              <a:gd name="connsiteX8" fmla="*/ 3267075 w 4105275"/>
              <a:gd name="connsiteY8" fmla="*/ 1752600 h 3600450"/>
              <a:gd name="connsiteX9" fmla="*/ 3276600 w 4105275"/>
              <a:gd name="connsiteY9" fmla="*/ 1047750 h 3600450"/>
              <a:gd name="connsiteX10" fmla="*/ 3133725 w 4105275"/>
              <a:gd name="connsiteY10" fmla="*/ 714375 h 3600450"/>
              <a:gd name="connsiteX11" fmla="*/ 2914650 w 4105275"/>
              <a:gd name="connsiteY11" fmla="*/ 990600 h 3600450"/>
              <a:gd name="connsiteX12" fmla="*/ 2667000 w 4105275"/>
              <a:gd name="connsiteY12" fmla="*/ 762000 h 3600450"/>
              <a:gd name="connsiteX13" fmla="*/ 2209800 w 4105275"/>
              <a:gd name="connsiteY13" fmla="*/ 114300 h 3600450"/>
              <a:gd name="connsiteX14" fmla="*/ 1838325 w 4105275"/>
              <a:gd name="connsiteY14" fmla="*/ 66675 h 3600450"/>
              <a:gd name="connsiteX15" fmla="*/ 1362075 w 4105275"/>
              <a:gd name="connsiteY15" fmla="*/ 0 h 3600450"/>
              <a:gd name="connsiteX16" fmla="*/ 1038225 w 4105275"/>
              <a:gd name="connsiteY16" fmla="*/ 314325 h 3600450"/>
              <a:gd name="connsiteX17" fmla="*/ 409575 w 4105275"/>
              <a:gd name="connsiteY17" fmla="*/ 1019175 h 3600450"/>
              <a:gd name="connsiteX18" fmla="*/ 361950 w 4105275"/>
              <a:gd name="connsiteY18" fmla="*/ 1743075 h 3600450"/>
              <a:gd name="connsiteX19" fmla="*/ 447675 w 4105275"/>
              <a:gd name="connsiteY19" fmla="*/ 2219325 h 3600450"/>
              <a:gd name="connsiteX20" fmla="*/ 295275 w 4105275"/>
              <a:gd name="connsiteY20" fmla="*/ 2247900 h 3600450"/>
              <a:gd name="connsiteX21" fmla="*/ 133350 w 4105275"/>
              <a:gd name="connsiteY21" fmla="*/ 2352675 h 3600450"/>
              <a:gd name="connsiteX22" fmla="*/ 0 w 4105275"/>
              <a:gd name="connsiteY22" fmla="*/ 2781300 h 3600450"/>
              <a:gd name="connsiteX23" fmla="*/ 9525 w 4105275"/>
              <a:gd name="connsiteY23" fmla="*/ 3248025 h 3600450"/>
              <a:gd name="connsiteX24" fmla="*/ 57150 w 4105275"/>
              <a:gd name="connsiteY24" fmla="*/ 3228975 h 3600450"/>
              <a:gd name="connsiteX0" fmla="*/ 57150 w 4105275"/>
              <a:gd name="connsiteY0" fmla="*/ 3239783 h 3611258"/>
              <a:gd name="connsiteX1" fmla="*/ 762000 w 4105275"/>
              <a:gd name="connsiteY1" fmla="*/ 3477908 h 3611258"/>
              <a:gd name="connsiteX2" fmla="*/ 2209800 w 4105275"/>
              <a:gd name="connsiteY2" fmla="*/ 3611258 h 3611258"/>
              <a:gd name="connsiteX3" fmla="*/ 3267075 w 4105275"/>
              <a:gd name="connsiteY3" fmla="*/ 3554108 h 3611258"/>
              <a:gd name="connsiteX4" fmla="*/ 4105275 w 4105275"/>
              <a:gd name="connsiteY4" fmla="*/ 3335033 h 3611258"/>
              <a:gd name="connsiteX5" fmla="*/ 4000500 w 4105275"/>
              <a:gd name="connsiteY5" fmla="*/ 2696858 h 3611258"/>
              <a:gd name="connsiteX6" fmla="*/ 3648075 w 4105275"/>
              <a:gd name="connsiteY6" fmla="*/ 1744358 h 3611258"/>
              <a:gd name="connsiteX7" fmla="*/ 3495675 w 4105275"/>
              <a:gd name="connsiteY7" fmla="*/ 2144408 h 3611258"/>
              <a:gd name="connsiteX8" fmla="*/ 3267075 w 4105275"/>
              <a:gd name="connsiteY8" fmla="*/ 1763408 h 3611258"/>
              <a:gd name="connsiteX9" fmla="*/ 3276600 w 4105275"/>
              <a:gd name="connsiteY9" fmla="*/ 1058558 h 3611258"/>
              <a:gd name="connsiteX10" fmla="*/ 3133725 w 4105275"/>
              <a:gd name="connsiteY10" fmla="*/ 725183 h 3611258"/>
              <a:gd name="connsiteX11" fmla="*/ 2914650 w 4105275"/>
              <a:gd name="connsiteY11" fmla="*/ 1001408 h 3611258"/>
              <a:gd name="connsiteX12" fmla="*/ 2667000 w 4105275"/>
              <a:gd name="connsiteY12" fmla="*/ 772808 h 3611258"/>
              <a:gd name="connsiteX13" fmla="*/ 2209800 w 4105275"/>
              <a:gd name="connsiteY13" fmla="*/ 125108 h 3611258"/>
              <a:gd name="connsiteX14" fmla="*/ 1838325 w 4105275"/>
              <a:gd name="connsiteY14" fmla="*/ 77483 h 3611258"/>
              <a:gd name="connsiteX15" fmla="*/ 1362075 w 4105275"/>
              <a:gd name="connsiteY15" fmla="*/ 10808 h 3611258"/>
              <a:gd name="connsiteX16" fmla="*/ 1038225 w 4105275"/>
              <a:gd name="connsiteY16" fmla="*/ 325133 h 3611258"/>
              <a:gd name="connsiteX17" fmla="*/ 409575 w 4105275"/>
              <a:gd name="connsiteY17" fmla="*/ 1029983 h 3611258"/>
              <a:gd name="connsiteX18" fmla="*/ 361950 w 4105275"/>
              <a:gd name="connsiteY18" fmla="*/ 1753883 h 3611258"/>
              <a:gd name="connsiteX19" fmla="*/ 447675 w 4105275"/>
              <a:gd name="connsiteY19" fmla="*/ 2230133 h 3611258"/>
              <a:gd name="connsiteX20" fmla="*/ 295275 w 4105275"/>
              <a:gd name="connsiteY20" fmla="*/ 2258708 h 3611258"/>
              <a:gd name="connsiteX21" fmla="*/ 133350 w 4105275"/>
              <a:gd name="connsiteY21" fmla="*/ 2363483 h 3611258"/>
              <a:gd name="connsiteX22" fmla="*/ 0 w 4105275"/>
              <a:gd name="connsiteY22" fmla="*/ 2792108 h 3611258"/>
              <a:gd name="connsiteX23" fmla="*/ 9525 w 4105275"/>
              <a:gd name="connsiteY23" fmla="*/ 3258833 h 3611258"/>
              <a:gd name="connsiteX24" fmla="*/ 57150 w 4105275"/>
              <a:gd name="connsiteY24" fmla="*/ 3239783 h 3611258"/>
              <a:gd name="connsiteX0" fmla="*/ 57150 w 4105275"/>
              <a:gd name="connsiteY0" fmla="*/ 3239783 h 3611258"/>
              <a:gd name="connsiteX1" fmla="*/ 762000 w 4105275"/>
              <a:gd name="connsiteY1" fmla="*/ 3477908 h 3611258"/>
              <a:gd name="connsiteX2" fmla="*/ 2209800 w 4105275"/>
              <a:gd name="connsiteY2" fmla="*/ 3611258 h 3611258"/>
              <a:gd name="connsiteX3" fmla="*/ 3267075 w 4105275"/>
              <a:gd name="connsiteY3" fmla="*/ 3554108 h 3611258"/>
              <a:gd name="connsiteX4" fmla="*/ 4105275 w 4105275"/>
              <a:gd name="connsiteY4" fmla="*/ 3335033 h 3611258"/>
              <a:gd name="connsiteX5" fmla="*/ 4000500 w 4105275"/>
              <a:gd name="connsiteY5" fmla="*/ 2696858 h 3611258"/>
              <a:gd name="connsiteX6" fmla="*/ 3648075 w 4105275"/>
              <a:gd name="connsiteY6" fmla="*/ 1744358 h 3611258"/>
              <a:gd name="connsiteX7" fmla="*/ 3495675 w 4105275"/>
              <a:gd name="connsiteY7" fmla="*/ 2144408 h 3611258"/>
              <a:gd name="connsiteX8" fmla="*/ 3267075 w 4105275"/>
              <a:gd name="connsiteY8" fmla="*/ 1763408 h 3611258"/>
              <a:gd name="connsiteX9" fmla="*/ 3276600 w 4105275"/>
              <a:gd name="connsiteY9" fmla="*/ 1058558 h 3611258"/>
              <a:gd name="connsiteX10" fmla="*/ 3133725 w 4105275"/>
              <a:gd name="connsiteY10" fmla="*/ 725183 h 3611258"/>
              <a:gd name="connsiteX11" fmla="*/ 2914650 w 4105275"/>
              <a:gd name="connsiteY11" fmla="*/ 1001408 h 3611258"/>
              <a:gd name="connsiteX12" fmla="*/ 2667000 w 4105275"/>
              <a:gd name="connsiteY12" fmla="*/ 772808 h 3611258"/>
              <a:gd name="connsiteX13" fmla="*/ 2209800 w 4105275"/>
              <a:gd name="connsiteY13" fmla="*/ 125108 h 3611258"/>
              <a:gd name="connsiteX14" fmla="*/ 1838325 w 4105275"/>
              <a:gd name="connsiteY14" fmla="*/ 77483 h 3611258"/>
              <a:gd name="connsiteX15" fmla="*/ 1362075 w 4105275"/>
              <a:gd name="connsiteY15" fmla="*/ 10808 h 3611258"/>
              <a:gd name="connsiteX16" fmla="*/ 1038225 w 4105275"/>
              <a:gd name="connsiteY16" fmla="*/ 325133 h 3611258"/>
              <a:gd name="connsiteX17" fmla="*/ 409575 w 4105275"/>
              <a:gd name="connsiteY17" fmla="*/ 1029983 h 3611258"/>
              <a:gd name="connsiteX18" fmla="*/ 361950 w 4105275"/>
              <a:gd name="connsiteY18" fmla="*/ 1753883 h 3611258"/>
              <a:gd name="connsiteX19" fmla="*/ 447675 w 4105275"/>
              <a:gd name="connsiteY19" fmla="*/ 2230133 h 3611258"/>
              <a:gd name="connsiteX20" fmla="*/ 295275 w 4105275"/>
              <a:gd name="connsiteY20" fmla="*/ 2258708 h 3611258"/>
              <a:gd name="connsiteX21" fmla="*/ 133350 w 4105275"/>
              <a:gd name="connsiteY21" fmla="*/ 2363483 h 3611258"/>
              <a:gd name="connsiteX22" fmla="*/ 0 w 4105275"/>
              <a:gd name="connsiteY22" fmla="*/ 2792108 h 3611258"/>
              <a:gd name="connsiteX23" fmla="*/ 9525 w 4105275"/>
              <a:gd name="connsiteY23" fmla="*/ 3258833 h 3611258"/>
              <a:gd name="connsiteX24" fmla="*/ 57150 w 4105275"/>
              <a:gd name="connsiteY24" fmla="*/ 3239783 h 3611258"/>
              <a:gd name="connsiteX0" fmla="*/ 57150 w 4105275"/>
              <a:gd name="connsiteY0" fmla="*/ 3239783 h 3611258"/>
              <a:gd name="connsiteX1" fmla="*/ 762000 w 4105275"/>
              <a:gd name="connsiteY1" fmla="*/ 3477908 h 3611258"/>
              <a:gd name="connsiteX2" fmla="*/ 2209800 w 4105275"/>
              <a:gd name="connsiteY2" fmla="*/ 3611258 h 3611258"/>
              <a:gd name="connsiteX3" fmla="*/ 3267075 w 4105275"/>
              <a:gd name="connsiteY3" fmla="*/ 3554108 h 3611258"/>
              <a:gd name="connsiteX4" fmla="*/ 4105275 w 4105275"/>
              <a:gd name="connsiteY4" fmla="*/ 3335033 h 3611258"/>
              <a:gd name="connsiteX5" fmla="*/ 4000500 w 4105275"/>
              <a:gd name="connsiteY5" fmla="*/ 2696858 h 3611258"/>
              <a:gd name="connsiteX6" fmla="*/ 3648075 w 4105275"/>
              <a:gd name="connsiteY6" fmla="*/ 1744358 h 3611258"/>
              <a:gd name="connsiteX7" fmla="*/ 3495675 w 4105275"/>
              <a:gd name="connsiteY7" fmla="*/ 2144408 h 3611258"/>
              <a:gd name="connsiteX8" fmla="*/ 3267075 w 4105275"/>
              <a:gd name="connsiteY8" fmla="*/ 1763408 h 3611258"/>
              <a:gd name="connsiteX9" fmla="*/ 3276600 w 4105275"/>
              <a:gd name="connsiteY9" fmla="*/ 1058558 h 3611258"/>
              <a:gd name="connsiteX10" fmla="*/ 3133725 w 4105275"/>
              <a:gd name="connsiteY10" fmla="*/ 725183 h 3611258"/>
              <a:gd name="connsiteX11" fmla="*/ 2914650 w 4105275"/>
              <a:gd name="connsiteY11" fmla="*/ 1001408 h 3611258"/>
              <a:gd name="connsiteX12" fmla="*/ 2667000 w 4105275"/>
              <a:gd name="connsiteY12" fmla="*/ 772808 h 3611258"/>
              <a:gd name="connsiteX13" fmla="*/ 2209800 w 4105275"/>
              <a:gd name="connsiteY13" fmla="*/ 125108 h 3611258"/>
              <a:gd name="connsiteX14" fmla="*/ 1838325 w 4105275"/>
              <a:gd name="connsiteY14" fmla="*/ 77483 h 3611258"/>
              <a:gd name="connsiteX15" fmla="*/ 1362075 w 4105275"/>
              <a:gd name="connsiteY15" fmla="*/ 10808 h 3611258"/>
              <a:gd name="connsiteX16" fmla="*/ 1038225 w 4105275"/>
              <a:gd name="connsiteY16" fmla="*/ 325133 h 3611258"/>
              <a:gd name="connsiteX17" fmla="*/ 409575 w 4105275"/>
              <a:gd name="connsiteY17" fmla="*/ 1029983 h 3611258"/>
              <a:gd name="connsiteX18" fmla="*/ 361950 w 4105275"/>
              <a:gd name="connsiteY18" fmla="*/ 1753883 h 3611258"/>
              <a:gd name="connsiteX19" fmla="*/ 447675 w 4105275"/>
              <a:gd name="connsiteY19" fmla="*/ 2230133 h 3611258"/>
              <a:gd name="connsiteX20" fmla="*/ 295275 w 4105275"/>
              <a:gd name="connsiteY20" fmla="*/ 2258708 h 3611258"/>
              <a:gd name="connsiteX21" fmla="*/ 133350 w 4105275"/>
              <a:gd name="connsiteY21" fmla="*/ 2363483 h 3611258"/>
              <a:gd name="connsiteX22" fmla="*/ 0 w 4105275"/>
              <a:gd name="connsiteY22" fmla="*/ 2792108 h 3611258"/>
              <a:gd name="connsiteX23" fmla="*/ 9525 w 4105275"/>
              <a:gd name="connsiteY23" fmla="*/ 3258833 h 3611258"/>
              <a:gd name="connsiteX24" fmla="*/ 57150 w 4105275"/>
              <a:gd name="connsiteY24" fmla="*/ 3239783 h 3611258"/>
              <a:gd name="connsiteX0" fmla="*/ 57150 w 4105275"/>
              <a:gd name="connsiteY0" fmla="*/ 3239783 h 3611258"/>
              <a:gd name="connsiteX1" fmla="*/ 762000 w 4105275"/>
              <a:gd name="connsiteY1" fmla="*/ 3477908 h 3611258"/>
              <a:gd name="connsiteX2" fmla="*/ 2209800 w 4105275"/>
              <a:gd name="connsiteY2" fmla="*/ 3611258 h 3611258"/>
              <a:gd name="connsiteX3" fmla="*/ 3267075 w 4105275"/>
              <a:gd name="connsiteY3" fmla="*/ 3554108 h 3611258"/>
              <a:gd name="connsiteX4" fmla="*/ 4105275 w 4105275"/>
              <a:gd name="connsiteY4" fmla="*/ 3335033 h 3611258"/>
              <a:gd name="connsiteX5" fmla="*/ 4000500 w 4105275"/>
              <a:gd name="connsiteY5" fmla="*/ 2696858 h 3611258"/>
              <a:gd name="connsiteX6" fmla="*/ 3648075 w 4105275"/>
              <a:gd name="connsiteY6" fmla="*/ 1744358 h 3611258"/>
              <a:gd name="connsiteX7" fmla="*/ 3495675 w 4105275"/>
              <a:gd name="connsiteY7" fmla="*/ 2144408 h 3611258"/>
              <a:gd name="connsiteX8" fmla="*/ 3267075 w 4105275"/>
              <a:gd name="connsiteY8" fmla="*/ 1763408 h 3611258"/>
              <a:gd name="connsiteX9" fmla="*/ 3276600 w 4105275"/>
              <a:gd name="connsiteY9" fmla="*/ 1058558 h 3611258"/>
              <a:gd name="connsiteX10" fmla="*/ 3133725 w 4105275"/>
              <a:gd name="connsiteY10" fmla="*/ 725183 h 3611258"/>
              <a:gd name="connsiteX11" fmla="*/ 2914650 w 4105275"/>
              <a:gd name="connsiteY11" fmla="*/ 1001408 h 3611258"/>
              <a:gd name="connsiteX12" fmla="*/ 2667000 w 4105275"/>
              <a:gd name="connsiteY12" fmla="*/ 772808 h 3611258"/>
              <a:gd name="connsiteX13" fmla="*/ 2209800 w 4105275"/>
              <a:gd name="connsiteY13" fmla="*/ 125108 h 3611258"/>
              <a:gd name="connsiteX14" fmla="*/ 1838325 w 4105275"/>
              <a:gd name="connsiteY14" fmla="*/ 77483 h 3611258"/>
              <a:gd name="connsiteX15" fmla="*/ 1362075 w 4105275"/>
              <a:gd name="connsiteY15" fmla="*/ 10808 h 3611258"/>
              <a:gd name="connsiteX16" fmla="*/ 1038225 w 4105275"/>
              <a:gd name="connsiteY16" fmla="*/ 325133 h 3611258"/>
              <a:gd name="connsiteX17" fmla="*/ 409575 w 4105275"/>
              <a:gd name="connsiteY17" fmla="*/ 1029983 h 3611258"/>
              <a:gd name="connsiteX18" fmla="*/ 361950 w 4105275"/>
              <a:gd name="connsiteY18" fmla="*/ 1753883 h 3611258"/>
              <a:gd name="connsiteX19" fmla="*/ 447675 w 4105275"/>
              <a:gd name="connsiteY19" fmla="*/ 2230133 h 3611258"/>
              <a:gd name="connsiteX20" fmla="*/ 295275 w 4105275"/>
              <a:gd name="connsiteY20" fmla="*/ 2258708 h 3611258"/>
              <a:gd name="connsiteX21" fmla="*/ 133350 w 4105275"/>
              <a:gd name="connsiteY21" fmla="*/ 2363483 h 3611258"/>
              <a:gd name="connsiteX22" fmla="*/ 0 w 4105275"/>
              <a:gd name="connsiteY22" fmla="*/ 2792108 h 3611258"/>
              <a:gd name="connsiteX23" fmla="*/ 9525 w 4105275"/>
              <a:gd name="connsiteY23" fmla="*/ 3258833 h 3611258"/>
              <a:gd name="connsiteX24" fmla="*/ 57150 w 4105275"/>
              <a:gd name="connsiteY24" fmla="*/ 3239783 h 3611258"/>
              <a:gd name="connsiteX0" fmla="*/ 57150 w 4105275"/>
              <a:gd name="connsiteY0" fmla="*/ 3252219 h 3623694"/>
              <a:gd name="connsiteX1" fmla="*/ 762000 w 4105275"/>
              <a:gd name="connsiteY1" fmla="*/ 3490344 h 3623694"/>
              <a:gd name="connsiteX2" fmla="*/ 2209800 w 4105275"/>
              <a:gd name="connsiteY2" fmla="*/ 3623694 h 3623694"/>
              <a:gd name="connsiteX3" fmla="*/ 3267075 w 4105275"/>
              <a:gd name="connsiteY3" fmla="*/ 3566544 h 3623694"/>
              <a:gd name="connsiteX4" fmla="*/ 4105275 w 4105275"/>
              <a:gd name="connsiteY4" fmla="*/ 3347469 h 3623694"/>
              <a:gd name="connsiteX5" fmla="*/ 4000500 w 4105275"/>
              <a:gd name="connsiteY5" fmla="*/ 2709294 h 3623694"/>
              <a:gd name="connsiteX6" fmla="*/ 3648075 w 4105275"/>
              <a:gd name="connsiteY6" fmla="*/ 1756794 h 3623694"/>
              <a:gd name="connsiteX7" fmla="*/ 3495675 w 4105275"/>
              <a:gd name="connsiteY7" fmla="*/ 2156844 h 3623694"/>
              <a:gd name="connsiteX8" fmla="*/ 3267075 w 4105275"/>
              <a:gd name="connsiteY8" fmla="*/ 1775844 h 3623694"/>
              <a:gd name="connsiteX9" fmla="*/ 3276600 w 4105275"/>
              <a:gd name="connsiteY9" fmla="*/ 1070994 h 3623694"/>
              <a:gd name="connsiteX10" fmla="*/ 3133725 w 4105275"/>
              <a:gd name="connsiteY10" fmla="*/ 737619 h 3623694"/>
              <a:gd name="connsiteX11" fmla="*/ 2914650 w 4105275"/>
              <a:gd name="connsiteY11" fmla="*/ 1013844 h 3623694"/>
              <a:gd name="connsiteX12" fmla="*/ 2667000 w 4105275"/>
              <a:gd name="connsiteY12" fmla="*/ 785244 h 3623694"/>
              <a:gd name="connsiteX13" fmla="*/ 2209800 w 4105275"/>
              <a:gd name="connsiteY13" fmla="*/ 137544 h 3623694"/>
              <a:gd name="connsiteX14" fmla="*/ 1838325 w 4105275"/>
              <a:gd name="connsiteY14" fmla="*/ 89919 h 3623694"/>
              <a:gd name="connsiteX15" fmla="*/ 1362075 w 4105275"/>
              <a:gd name="connsiteY15" fmla="*/ 23244 h 3623694"/>
              <a:gd name="connsiteX16" fmla="*/ 1181100 w 4105275"/>
              <a:gd name="connsiteY16" fmla="*/ 528069 h 3623694"/>
              <a:gd name="connsiteX17" fmla="*/ 409575 w 4105275"/>
              <a:gd name="connsiteY17" fmla="*/ 1042419 h 3623694"/>
              <a:gd name="connsiteX18" fmla="*/ 361950 w 4105275"/>
              <a:gd name="connsiteY18" fmla="*/ 1766319 h 3623694"/>
              <a:gd name="connsiteX19" fmla="*/ 447675 w 4105275"/>
              <a:gd name="connsiteY19" fmla="*/ 2242569 h 3623694"/>
              <a:gd name="connsiteX20" fmla="*/ 295275 w 4105275"/>
              <a:gd name="connsiteY20" fmla="*/ 2271144 h 3623694"/>
              <a:gd name="connsiteX21" fmla="*/ 133350 w 4105275"/>
              <a:gd name="connsiteY21" fmla="*/ 2375919 h 3623694"/>
              <a:gd name="connsiteX22" fmla="*/ 0 w 4105275"/>
              <a:gd name="connsiteY22" fmla="*/ 2804544 h 3623694"/>
              <a:gd name="connsiteX23" fmla="*/ 9525 w 4105275"/>
              <a:gd name="connsiteY23" fmla="*/ 3271269 h 3623694"/>
              <a:gd name="connsiteX24" fmla="*/ 57150 w 4105275"/>
              <a:gd name="connsiteY24" fmla="*/ 3252219 h 3623694"/>
              <a:gd name="connsiteX0" fmla="*/ 57150 w 4105275"/>
              <a:gd name="connsiteY0" fmla="*/ 3252219 h 3623694"/>
              <a:gd name="connsiteX1" fmla="*/ 762000 w 4105275"/>
              <a:gd name="connsiteY1" fmla="*/ 3490344 h 3623694"/>
              <a:gd name="connsiteX2" fmla="*/ 2209800 w 4105275"/>
              <a:gd name="connsiteY2" fmla="*/ 3623694 h 3623694"/>
              <a:gd name="connsiteX3" fmla="*/ 3267075 w 4105275"/>
              <a:gd name="connsiteY3" fmla="*/ 3566544 h 3623694"/>
              <a:gd name="connsiteX4" fmla="*/ 4105275 w 4105275"/>
              <a:gd name="connsiteY4" fmla="*/ 3347469 h 3623694"/>
              <a:gd name="connsiteX5" fmla="*/ 4000500 w 4105275"/>
              <a:gd name="connsiteY5" fmla="*/ 2709294 h 3623694"/>
              <a:gd name="connsiteX6" fmla="*/ 3648075 w 4105275"/>
              <a:gd name="connsiteY6" fmla="*/ 1756794 h 3623694"/>
              <a:gd name="connsiteX7" fmla="*/ 3495675 w 4105275"/>
              <a:gd name="connsiteY7" fmla="*/ 2156844 h 3623694"/>
              <a:gd name="connsiteX8" fmla="*/ 3267075 w 4105275"/>
              <a:gd name="connsiteY8" fmla="*/ 1775844 h 3623694"/>
              <a:gd name="connsiteX9" fmla="*/ 3276600 w 4105275"/>
              <a:gd name="connsiteY9" fmla="*/ 1070994 h 3623694"/>
              <a:gd name="connsiteX10" fmla="*/ 3133725 w 4105275"/>
              <a:gd name="connsiteY10" fmla="*/ 737619 h 3623694"/>
              <a:gd name="connsiteX11" fmla="*/ 2914650 w 4105275"/>
              <a:gd name="connsiteY11" fmla="*/ 1013844 h 3623694"/>
              <a:gd name="connsiteX12" fmla="*/ 2667000 w 4105275"/>
              <a:gd name="connsiteY12" fmla="*/ 785244 h 3623694"/>
              <a:gd name="connsiteX13" fmla="*/ 2209800 w 4105275"/>
              <a:gd name="connsiteY13" fmla="*/ 137544 h 3623694"/>
              <a:gd name="connsiteX14" fmla="*/ 1838325 w 4105275"/>
              <a:gd name="connsiteY14" fmla="*/ 89919 h 3623694"/>
              <a:gd name="connsiteX15" fmla="*/ 1362075 w 4105275"/>
              <a:gd name="connsiteY15" fmla="*/ 23244 h 3623694"/>
              <a:gd name="connsiteX16" fmla="*/ 1181100 w 4105275"/>
              <a:gd name="connsiteY16" fmla="*/ 528069 h 3623694"/>
              <a:gd name="connsiteX17" fmla="*/ 609600 w 4105275"/>
              <a:gd name="connsiteY17" fmla="*/ 1128144 h 3623694"/>
              <a:gd name="connsiteX18" fmla="*/ 361950 w 4105275"/>
              <a:gd name="connsiteY18" fmla="*/ 1766319 h 3623694"/>
              <a:gd name="connsiteX19" fmla="*/ 447675 w 4105275"/>
              <a:gd name="connsiteY19" fmla="*/ 2242569 h 3623694"/>
              <a:gd name="connsiteX20" fmla="*/ 295275 w 4105275"/>
              <a:gd name="connsiteY20" fmla="*/ 2271144 h 3623694"/>
              <a:gd name="connsiteX21" fmla="*/ 133350 w 4105275"/>
              <a:gd name="connsiteY21" fmla="*/ 2375919 h 3623694"/>
              <a:gd name="connsiteX22" fmla="*/ 0 w 4105275"/>
              <a:gd name="connsiteY22" fmla="*/ 2804544 h 3623694"/>
              <a:gd name="connsiteX23" fmla="*/ 9525 w 4105275"/>
              <a:gd name="connsiteY23" fmla="*/ 3271269 h 3623694"/>
              <a:gd name="connsiteX24" fmla="*/ 57150 w 4105275"/>
              <a:gd name="connsiteY24" fmla="*/ 3252219 h 36236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4105275" h="3623694">
                <a:moveTo>
                  <a:pt x="57150" y="3252219"/>
                </a:moveTo>
                <a:lnTo>
                  <a:pt x="762000" y="3490344"/>
                </a:lnTo>
                <a:lnTo>
                  <a:pt x="2209800" y="3623694"/>
                </a:lnTo>
                <a:lnTo>
                  <a:pt x="3267075" y="3566544"/>
                </a:lnTo>
                <a:lnTo>
                  <a:pt x="4105275" y="3347469"/>
                </a:lnTo>
                <a:lnTo>
                  <a:pt x="4000500" y="2709294"/>
                </a:lnTo>
                <a:lnTo>
                  <a:pt x="3648075" y="1756794"/>
                </a:lnTo>
                <a:lnTo>
                  <a:pt x="3495675" y="2156844"/>
                </a:lnTo>
                <a:cubicBezTo>
                  <a:pt x="3432175" y="2160019"/>
                  <a:pt x="3303588" y="1956819"/>
                  <a:pt x="3267075" y="1775844"/>
                </a:cubicBezTo>
                <a:cubicBezTo>
                  <a:pt x="3230562" y="1594869"/>
                  <a:pt x="3298825" y="1244032"/>
                  <a:pt x="3276600" y="1070994"/>
                </a:cubicBezTo>
                <a:cubicBezTo>
                  <a:pt x="3254375" y="897957"/>
                  <a:pt x="3194050" y="747144"/>
                  <a:pt x="3133725" y="737619"/>
                </a:cubicBezTo>
                <a:cubicBezTo>
                  <a:pt x="3073400" y="728094"/>
                  <a:pt x="2992438" y="1005907"/>
                  <a:pt x="2914650" y="1013844"/>
                </a:cubicBezTo>
                <a:lnTo>
                  <a:pt x="2667000" y="785244"/>
                </a:lnTo>
                <a:lnTo>
                  <a:pt x="2209800" y="137544"/>
                </a:lnTo>
                <a:cubicBezTo>
                  <a:pt x="2071688" y="21657"/>
                  <a:pt x="1979612" y="108969"/>
                  <a:pt x="1838325" y="89919"/>
                </a:cubicBezTo>
                <a:cubicBezTo>
                  <a:pt x="1697038" y="70869"/>
                  <a:pt x="1471612" y="-49781"/>
                  <a:pt x="1362075" y="23244"/>
                </a:cubicBezTo>
                <a:cubicBezTo>
                  <a:pt x="1252538" y="96269"/>
                  <a:pt x="1339850" y="358207"/>
                  <a:pt x="1181100" y="528069"/>
                </a:cubicBezTo>
                <a:lnTo>
                  <a:pt x="609600" y="1128144"/>
                </a:lnTo>
                <a:lnTo>
                  <a:pt x="361950" y="1766319"/>
                </a:lnTo>
                <a:lnTo>
                  <a:pt x="447675" y="2242569"/>
                </a:lnTo>
                <a:lnTo>
                  <a:pt x="295275" y="2271144"/>
                </a:lnTo>
                <a:lnTo>
                  <a:pt x="133350" y="2375919"/>
                </a:lnTo>
                <a:lnTo>
                  <a:pt x="0" y="2804544"/>
                </a:lnTo>
                <a:lnTo>
                  <a:pt x="9525" y="3271269"/>
                </a:lnTo>
                <a:lnTo>
                  <a:pt x="57150" y="3252219"/>
                </a:lnTo>
                <a:close/>
              </a:path>
            </a:pathLst>
          </a:custGeom>
          <a:gradFill>
            <a:gsLst>
              <a:gs pos="0">
                <a:srgbClr val="D6B19C"/>
              </a:gs>
              <a:gs pos="30000">
                <a:srgbClr val="D49E6C"/>
              </a:gs>
              <a:gs pos="70000">
                <a:srgbClr val="A65528"/>
              </a:gs>
              <a:gs pos="100000">
                <a:srgbClr val="663012"/>
              </a:gs>
            </a:gsLst>
            <a:lin ang="72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graphicFrame macro="">
        <xdr:nvGraphicFramePr>
          <xdr:cNvPr id="4" name="Диаграмма 3"/>
          <xdr:cNvGraphicFramePr/>
        </xdr:nvGraphicFramePr>
        <xdr:xfrm>
          <a:off x="2124073" y="3419421"/>
          <a:ext cx="4362451" cy="26574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071" name="Text Box 23"/>
          <xdr:cNvSpPr txBox="1">
            <a:spLocks noChangeArrowheads="1"/>
          </xdr:cNvSpPr>
        </xdr:nvSpPr>
        <xdr:spPr bwMode="auto">
          <a:xfrm>
            <a:off x="3619499" y="5238749"/>
            <a:ext cx="1076326" cy="10477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3200" b="0" i="0" u="none" strike="noStrike" baseline="0">
                <a:solidFill>
                  <a:srgbClr val="FFFF00"/>
                </a:solidFill>
                <a:latin typeface="Calibri"/>
                <a:sym typeface="Webdings"/>
              </a:rPr>
              <a:t></a:t>
            </a:r>
            <a:endParaRPr lang="ru-RU" sz="3200">
              <a:solidFill>
                <a:srgbClr val="FFFF00"/>
              </a:solidFill>
              <a:effectLst/>
            </a:endParaRPr>
          </a:p>
          <a:p>
            <a:pPr algn="l" rtl="0">
              <a:defRPr sz="1000"/>
            </a:pPr>
            <a:endParaRPr lang="ru-RU" sz="14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K55"/>
  <sheetViews>
    <sheetView topLeftCell="A7" workbookViewId="0">
      <selection activeCell="S31" sqref="S31:W31"/>
    </sheetView>
  </sheetViews>
  <sheetFormatPr defaultRowHeight="12.75" x14ac:dyDescent="0.2"/>
  <cols>
    <col min="1" max="255" width="0.85546875" style="13" customWidth="1"/>
    <col min="256" max="256" width="9.140625" style="13"/>
    <col min="257" max="511" width="0.85546875" style="13" customWidth="1"/>
    <col min="512" max="512" width="9.140625" style="13"/>
    <col min="513" max="767" width="0.85546875" style="13" customWidth="1"/>
    <col min="768" max="768" width="9.140625" style="13"/>
    <col min="769" max="1023" width="0.85546875" style="13" customWidth="1"/>
    <col min="1024" max="1024" width="9.140625" style="13"/>
    <col min="1025" max="1279" width="0.85546875" style="13" customWidth="1"/>
    <col min="1280" max="1280" width="9.140625" style="13"/>
    <col min="1281" max="1535" width="0.85546875" style="13" customWidth="1"/>
    <col min="1536" max="1536" width="9.140625" style="13"/>
    <col min="1537" max="1791" width="0.85546875" style="13" customWidth="1"/>
    <col min="1792" max="1792" width="9.140625" style="13"/>
    <col min="1793" max="2047" width="0.85546875" style="13" customWidth="1"/>
    <col min="2048" max="2048" width="9.140625" style="13"/>
    <col min="2049" max="2303" width="0.85546875" style="13" customWidth="1"/>
    <col min="2304" max="2304" width="9.140625" style="13"/>
    <col min="2305" max="2559" width="0.85546875" style="13" customWidth="1"/>
    <col min="2560" max="2560" width="9.140625" style="13"/>
    <col min="2561" max="2815" width="0.85546875" style="13" customWidth="1"/>
    <col min="2816" max="2816" width="9.140625" style="13"/>
    <col min="2817" max="3071" width="0.85546875" style="13" customWidth="1"/>
    <col min="3072" max="3072" width="9.140625" style="13"/>
    <col min="3073" max="3327" width="0.85546875" style="13" customWidth="1"/>
    <col min="3328" max="3328" width="9.140625" style="13"/>
    <col min="3329" max="3583" width="0.85546875" style="13" customWidth="1"/>
    <col min="3584" max="3584" width="9.140625" style="13"/>
    <col min="3585" max="3839" width="0.85546875" style="13" customWidth="1"/>
    <col min="3840" max="3840" width="9.140625" style="13"/>
    <col min="3841" max="4095" width="0.85546875" style="13" customWidth="1"/>
    <col min="4096" max="4096" width="9.140625" style="13"/>
    <col min="4097" max="4351" width="0.85546875" style="13" customWidth="1"/>
    <col min="4352" max="4352" width="9.140625" style="13"/>
    <col min="4353" max="4607" width="0.85546875" style="13" customWidth="1"/>
    <col min="4608" max="4608" width="9.140625" style="13"/>
    <col min="4609" max="4863" width="0.85546875" style="13" customWidth="1"/>
    <col min="4864" max="4864" width="9.140625" style="13"/>
    <col min="4865" max="5119" width="0.85546875" style="13" customWidth="1"/>
    <col min="5120" max="5120" width="9.140625" style="13"/>
    <col min="5121" max="5375" width="0.85546875" style="13" customWidth="1"/>
    <col min="5376" max="5376" width="9.140625" style="13"/>
    <col min="5377" max="5631" width="0.85546875" style="13" customWidth="1"/>
    <col min="5632" max="5632" width="9.140625" style="13"/>
    <col min="5633" max="5887" width="0.85546875" style="13" customWidth="1"/>
    <col min="5888" max="5888" width="9.140625" style="13"/>
    <col min="5889" max="6143" width="0.85546875" style="13" customWidth="1"/>
    <col min="6144" max="6144" width="9.140625" style="13"/>
    <col min="6145" max="6399" width="0.85546875" style="13" customWidth="1"/>
    <col min="6400" max="6400" width="9.140625" style="13"/>
    <col min="6401" max="6655" width="0.85546875" style="13" customWidth="1"/>
    <col min="6656" max="6656" width="9.140625" style="13"/>
    <col min="6657" max="6911" width="0.85546875" style="13" customWidth="1"/>
    <col min="6912" max="6912" width="9.140625" style="13"/>
    <col min="6913" max="7167" width="0.85546875" style="13" customWidth="1"/>
    <col min="7168" max="7168" width="9.140625" style="13"/>
    <col min="7169" max="7423" width="0.85546875" style="13" customWidth="1"/>
    <col min="7424" max="7424" width="9.140625" style="13"/>
    <col min="7425" max="7679" width="0.85546875" style="13" customWidth="1"/>
    <col min="7680" max="7680" width="9.140625" style="13"/>
    <col min="7681" max="7935" width="0.85546875" style="13" customWidth="1"/>
    <col min="7936" max="7936" width="9.140625" style="13"/>
    <col min="7937" max="8191" width="0.85546875" style="13" customWidth="1"/>
    <col min="8192" max="8192" width="9.140625" style="13"/>
    <col min="8193" max="8447" width="0.85546875" style="13" customWidth="1"/>
    <col min="8448" max="8448" width="9.140625" style="13"/>
    <col min="8449" max="8703" width="0.85546875" style="13" customWidth="1"/>
    <col min="8704" max="8704" width="9.140625" style="13"/>
    <col min="8705" max="8959" width="0.85546875" style="13" customWidth="1"/>
    <col min="8960" max="8960" width="9.140625" style="13"/>
    <col min="8961" max="9215" width="0.85546875" style="13" customWidth="1"/>
    <col min="9216" max="9216" width="9.140625" style="13"/>
    <col min="9217" max="9471" width="0.85546875" style="13" customWidth="1"/>
    <col min="9472" max="9472" width="9.140625" style="13"/>
    <col min="9473" max="9727" width="0.85546875" style="13" customWidth="1"/>
    <col min="9728" max="9728" width="9.140625" style="13"/>
    <col min="9729" max="9983" width="0.85546875" style="13" customWidth="1"/>
    <col min="9984" max="9984" width="9.140625" style="13"/>
    <col min="9985" max="10239" width="0.85546875" style="13" customWidth="1"/>
    <col min="10240" max="10240" width="9.140625" style="13"/>
    <col min="10241" max="10495" width="0.85546875" style="13" customWidth="1"/>
    <col min="10496" max="10496" width="9.140625" style="13"/>
    <col min="10497" max="10751" width="0.85546875" style="13" customWidth="1"/>
    <col min="10752" max="10752" width="9.140625" style="13"/>
    <col min="10753" max="11007" width="0.85546875" style="13" customWidth="1"/>
    <col min="11008" max="11008" width="9.140625" style="13"/>
    <col min="11009" max="11263" width="0.85546875" style="13" customWidth="1"/>
    <col min="11264" max="11264" width="9.140625" style="13"/>
    <col min="11265" max="11519" width="0.85546875" style="13" customWidth="1"/>
    <col min="11520" max="11520" width="9.140625" style="13"/>
    <col min="11521" max="11775" width="0.85546875" style="13" customWidth="1"/>
    <col min="11776" max="11776" width="9.140625" style="13"/>
    <col min="11777" max="12031" width="0.85546875" style="13" customWidth="1"/>
    <col min="12032" max="12032" width="9.140625" style="13"/>
    <col min="12033" max="12287" width="0.85546875" style="13" customWidth="1"/>
    <col min="12288" max="12288" width="9.140625" style="13"/>
    <col min="12289" max="12543" width="0.85546875" style="13" customWidth="1"/>
    <col min="12544" max="12544" width="9.140625" style="13"/>
    <col min="12545" max="12799" width="0.85546875" style="13" customWidth="1"/>
    <col min="12800" max="12800" width="9.140625" style="13"/>
    <col min="12801" max="13055" width="0.85546875" style="13" customWidth="1"/>
    <col min="13056" max="13056" width="9.140625" style="13"/>
    <col min="13057" max="13311" width="0.85546875" style="13" customWidth="1"/>
    <col min="13312" max="13312" width="9.140625" style="13"/>
    <col min="13313" max="13567" width="0.85546875" style="13" customWidth="1"/>
    <col min="13568" max="13568" width="9.140625" style="13"/>
    <col min="13569" max="13823" width="0.85546875" style="13" customWidth="1"/>
    <col min="13824" max="13824" width="9.140625" style="13"/>
    <col min="13825" max="14079" width="0.85546875" style="13" customWidth="1"/>
    <col min="14080" max="14080" width="9.140625" style="13"/>
    <col min="14081" max="14335" width="0.85546875" style="13" customWidth="1"/>
    <col min="14336" max="14336" width="9.140625" style="13"/>
    <col min="14337" max="14591" width="0.85546875" style="13" customWidth="1"/>
    <col min="14592" max="14592" width="9.140625" style="13"/>
    <col min="14593" max="14847" width="0.85546875" style="13" customWidth="1"/>
    <col min="14848" max="14848" width="9.140625" style="13"/>
    <col min="14849" max="15103" width="0.85546875" style="13" customWidth="1"/>
    <col min="15104" max="15104" width="9.140625" style="13"/>
    <col min="15105" max="15359" width="0.85546875" style="13" customWidth="1"/>
    <col min="15360" max="15360" width="9.140625" style="13"/>
    <col min="15361" max="15615" width="0.85546875" style="13" customWidth="1"/>
    <col min="15616" max="15616" width="9.140625" style="13"/>
    <col min="15617" max="15871" width="0.85546875" style="13" customWidth="1"/>
    <col min="15872" max="15872" width="9.140625" style="13"/>
    <col min="15873" max="16127" width="0.85546875" style="13" customWidth="1"/>
    <col min="16128" max="16128" width="9.140625" style="13"/>
    <col min="16129" max="16383" width="0.85546875" style="13" customWidth="1"/>
    <col min="16384" max="16384" width="9.140625" style="13"/>
  </cols>
  <sheetData>
    <row r="1" spans="1:115" ht="13.5" thickTop="1" x14ac:dyDescent="0.2">
      <c r="A1" s="89" t="s">
        <v>23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  <c r="P1" s="95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7"/>
      <c r="BK1" s="89" t="s">
        <v>24</v>
      </c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1"/>
      <c r="BZ1" s="53">
        <f>SUM(AR14:BC23,CY14:DJ23)</f>
        <v>136.5</v>
      </c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5"/>
    </row>
    <row r="2" spans="1:115" ht="13.5" thickBot="1" x14ac:dyDescent="0.25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  <c r="P2" s="98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100"/>
      <c r="BK2" s="92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4"/>
      <c r="BZ2" s="56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8"/>
    </row>
    <row r="3" spans="1:115" ht="14.25" thickTop="1" thickBot="1" x14ac:dyDescent="0.25"/>
    <row r="4" spans="1:115" ht="14.25" thickTop="1" thickBot="1" x14ac:dyDescent="0.25">
      <c r="A4" s="59" t="s">
        <v>25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62" t="s">
        <v>26</v>
      </c>
      <c r="P4" s="63"/>
      <c r="Q4" s="63"/>
      <c r="R4" s="63"/>
      <c r="S4" s="63"/>
      <c r="T4" s="63"/>
      <c r="U4" s="63"/>
      <c r="V4" s="63"/>
      <c r="W4" s="63"/>
      <c r="X4" s="63"/>
      <c r="Y4" s="63"/>
      <c r="Z4" s="64"/>
      <c r="AA4" s="65" t="s">
        <v>27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6"/>
    </row>
    <row r="5" spans="1:115" x14ac:dyDescent="0.2">
      <c r="A5" s="67">
        <v>15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  <c r="O5" s="75">
        <v>12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7"/>
      <c r="AA5" s="78">
        <v>11</v>
      </c>
      <c r="AB5" s="79"/>
      <c r="AC5" s="79"/>
      <c r="AD5" s="79"/>
      <c r="AE5" s="79"/>
      <c r="AF5" s="79"/>
      <c r="AG5" s="79"/>
      <c r="AH5" s="79"/>
      <c r="AI5" s="80">
        <v>10</v>
      </c>
      <c r="AJ5" s="81"/>
      <c r="AK5" s="81"/>
      <c r="AL5" s="81"/>
      <c r="AM5" s="81"/>
      <c r="AN5" s="81"/>
      <c r="AO5" s="81"/>
      <c r="AP5" s="82"/>
      <c r="AQ5" s="83">
        <v>9</v>
      </c>
      <c r="AR5" s="84"/>
      <c r="AS5" s="84"/>
      <c r="AT5" s="84"/>
      <c r="AU5" s="84"/>
      <c r="AV5" s="84"/>
      <c r="AW5" s="84"/>
      <c r="AX5" s="85"/>
      <c r="AY5" s="86">
        <v>8</v>
      </c>
      <c r="AZ5" s="87"/>
      <c r="BA5" s="87"/>
      <c r="BB5" s="87"/>
      <c r="BC5" s="87"/>
      <c r="BD5" s="87"/>
      <c r="BE5" s="87"/>
      <c r="BF5" s="88"/>
      <c r="BG5" s="126">
        <v>7</v>
      </c>
      <c r="BH5" s="127"/>
      <c r="BI5" s="127"/>
      <c r="BJ5" s="127"/>
      <c r="BK5" s="127"/>
      <c r="BL5" s="127"/>
      <c r="BM5" s="127"/>
      <c r="BN5" s="128"/>
      <c r="BO5" s="129">
        <v>6</v>
      </c>
      <c r="BP5" s="130"/>
      <c r="BQ5" s="130"/>
      <c r="BR5" s="130"/>
      <c r="BS5" s="130"/>
      <c r="BT5" s="130"/>
      <c r="BU5" s="130"/>
      <c r="BV5" s="131"/>
      <c r="BW5" s="132">
        <v>5</v>
      </c>
      <c r="BX5" s="133"/>
      <c r="BY5" s="133"/>
      <c r="BZ5" s="133"/>
      <c r="CA5" s="133"/>
      <c r="CB5" s="133"/>
      <c r="CC5" s="133"/>
      <c r="CD5" s="134"/>
      <c r="CE5" s="135">
        <v>4</v>
      </c>
      <c r="CF5" s="136"/>
      <c r="CG5" s="136"/>
      <c r="CH5" s="136"/>
      <c r="CI5" s="136"/>
      <c r="CJ5" s="136"/>
      <c r="CK5" s="136"/>
      <c r="CL5" s="137"/>
      <c r="CM5" s="138">
        <v>3</v>
      </c>
      <c r="CN5" s="139"/>
      <c r="CO5" s="139"/>
      <c r="CP5" s="139"/>
      <c r="CQ5" s="139"/>
      <c r="CR5" s="139"/>
      <c r="CS5" s="139"/>
      <c r="CT5" s="140"/>
      <c r="CU5" s="141">
        <v>2</v>
      </c>
      <c r="CV5" s="142"/>
      <c r="CW5" s="142"/>
      <c r="CX5" s="142"/>
      <c r="CY5" s="142"/>
      <c r="CZ5" s="142"/>
      <c r="DA5" s="142"/>
      <c r="DB5" s="143"/>
      <c r="DC5" s="117">
        <v>1</v>
      </c>
      <c r="DD5" s="118"/>
      <c r="DE5" s="118"/>
      <c r="DF5" s="118"/>
      <c r="DG5" s="118"/>
      <c r="DH5" s="118"/>
      <c r="DI5" s="118"/>
      <c r="DJ5" s="119"/>
    </row>
    <row r="6" spans="1:115" ht="13.5" thickBot="1" x14ac:dyDescent="0.2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120" t="s">
        <v>28</v>
      </c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2"/>
    </row>
    <row r="7" spans="1:115" ht="13.5" thickBot="1" x14ac:dyDescent="0.25">
      <c r="A7" s="73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74"/>
      <c r="O7" s="123">
        <v>55</v>
      </c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24"/>
      <c r="AA7" s="125">
        <v>65</v>
      </c>
      <c r="AB7" s="101"/>
      <c r="AC7" s="101"/>
      <c r="AD7" s="101"/>
      <c r="AE7" s="101"/>
      <c r="AF7" s="101"/>
      <c r="AG7" s="101"/>
      <c r="AH7" s="101"/>
      <c r="AI7" s="101">
        <v>75</v>
      </c>
      <c r="AJ7" s="101"/>
      <c r="AK7" s="101"/>
      <c r="AL7" s="101"/>
      <c r="AM7" s="101"/>
      <c r="AN7" s="101"/>
      <c r="AO7" s="101"/>
      <c r="AP7" s="101"/>
      <c r="AQ7" s="101">
        <v>85</v>
      </c>
      <c r="AR7" s="101"/>
      <c r="AS7" s="101"/>
      <c r="AT7" s="101"/>
      <c r="AU7" s="101"/>
      <c r="AV7" s="101"/>
      <c r="AW7" s="101"/>
      <c r="AX7" s="101"/>
      <c r="AY7" s="101">
        <v>95</v>
      </c>
      <c r="AZ7" s="101"/>
      <c r="BA7" s="101"/>
      <c r="BB7" s="101"/>
      <c r="BC7" s="101"/>
      <c r="BD7" s="101"/>
      <c r="BE7" s="101"/>
      <c r="BF7" s="101"/>
      <c r="BG7" s="101">
        <v>105</v>
      </c>
      <c r="BH7" s="101"/>
      <c r="BI7" s="101"/>
      <c r="BJ7" s="101"/>
      <c r="BK7" s="101"/>
      <c r="BL7" s="101"/>
      <c r="BM7" s="101"/>
      <c r="BN7" s="101"/>
      <c r="BO7" s="101">
        <v>115</v>
      </c>
      <c r="BP7" s="101"/>
      <c r="BQ7" s="101"/>
      <c r="BR7" s="101"/>
      <c r="BS7" s="101"/>
      <c r="BT7" s="101"/>
      <c r="BU7" s="101"/>
      <c r="BV7" s="101"/>
      <c r="BW7" s="101">
        <v>125</v>
      </c>
      <c r="BX7" s="101"/>
      <c r="BY7" s="101"/>
      <c r="BZ7" s="101"/>
      <c r="CA7" s="101"/>
      <c r="CB7" s="101"/>
      <c r="CC7" s="101"/>
      <c r="CD7" s="101"/>
      <c r="CE7" s="101">
        <v>135</v>
      </c>
      <c r="CF7" s="101"/>
      <c r="CG7" s="101"/>
      <c r="CH7" s="101"/>
      <c r="CI7" s="101"/>
      <c r="CJ7" s="101"/>
      <c r="CK7" s="101"/>
      <c r="CL7" s="101"/>
      <c r="CM7" s="101">
        <v>145</v>
      </c>
      <c r="CN7" s="101"/>
      <c r="CO7" s="101"/>
      <c r="CP7" s="101"/>
      <c r="CQ7" s="101"/>
      <c r="CR7" s="101"/>
      <c r="CS7" s="101"/>
      <c r="CT7" s="101"/>
      <c r="CU7" s="101">
        <v>155</v>
      </c>
      <c r="CV7" s="101"/>
      <c r="CW7" s="101"/>
      <c r="CX7" s="101"/>
      <c r="CY7" s="101"/>
      <c r="CZ7" s="101"/>
      <c r="DA7" s="101"/>
      <c r="DB7" s="101"/>
      <c r="DC7" s="101">
        <v>165</v>
      </c>
      <c r="DD7" s="101"/>
      <c r="DE7" s="101"/>
      <c r="DF7" s="101"/>
      <c r="DG7" s="101"/>
      <c r="DH7" s="101"/>
      <c r="DI7" s="101"/>
      <c r="DJ7" s="102"/>
    </row>
    <row r="8" spans="1:115" ht="14.25" thickTop="1" thickBot="1" x14ac:dyDescent="0.25"/>
    <row r="9" spans="1:115" ht="14.25" thickTop="1" thickBot="1" x14ac:dyDescent="0.25">
      <c r="A9" s="103" t="s">
        <v>25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5"/>
      <c r="O9" s="106" t="s">
        <v>29</v>
      </c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107"/>
      <c r="CQ9" s="108" t="s">
        <v>30</v>
      </c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10"/>
    </row>
    <row r="10" spans="1:115" ht="13.5" thickBot="1" x14ac:dyDescent="0.25">
      <c r="A10" s="70">
        <v>15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  <c r="O10" s="114" t="s">
        <v>31</v>
      </c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6" t="s">
        <v>32</v>
      </c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44" t="s">
        <v>33</v>
      </c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5" t="s">
        <v>34</v>
      </c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6" t="s">
        <v>35</v>
      </c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7"/>
      <c r="CQ10" s="111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3"/>
    </row>
    <row r="11" spans="1:115" ht="13.5" thickBot="1" x14ac:dyDescent="0.25">
      <c r="A11" s="73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74"/>
      <c r="O11" s="125">
        <v>55</v>
      </c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>
        <v>85</v>
      </c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>
        <v>115</v>
      </c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>
        <v>145</v>
      </c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>
        <v>170</v>
      </c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48"/>
      <c r="CQ11" s="123">
        <v>170</v>
      </c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2"/>
    </row>
    <row r="12" spans="1:115" ht="14.25" thickTop="1" thickBot="1" x14ac:dyDescent="0.25"/>
    <row r="13" spans="1:115" ht="14.25" thickTop="1" thickBot="1" x14ac:dyDescent="0.25">
      <c r="A13" s="59" t="s">
        <v>68</v>
      </c>
      <c r="B13" s="60"/>
      <c r="C13" s="60"/>
      <c r="D13" s="60"/>
      <c r="E13" s="60"/>
      <c r="F13" s="60" t="s">
        <v>37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 t="s">
        <v>38</v>
      </c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 t="s">
        <v>39</v>
      </c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6"/>
      <c r="BH13" s="59" t="s">
        <v>68</v>
      </c>
      <c r="BI13" s="60"/>
      <c r="BJ13" s="60"/>
      <c r="BK13" s="60"/>
      <c r="BL13" s="60"/>
      <c r="BM13" s="60" t="s">
        <v>37</v>
      </c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 t="s">
        <v>38</v>
      </c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 t="s">
        <v>39</v>
      </c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6"/>
    </row>
    <row r="14" spans="1:115" x14ac:dyDescent="0.2">
      <c r="A14" s="154">
        <v>1</v>
      </c>
      <c r="B14" s="149"/>
      <c r="C14" s="149"/>
      <c r="D14" s="149"/>
      <c r="E14" s="149"/>
      <c r="F14" s="155" t="s">
        <v>40</v>
      </c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49">
        <v>50</v>
      </c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>
        <f>IF(F14="","", SUMIF($AT$26:$BC$54,A14,$AI$26:$AS$54)+SUMIF($DA$26:$DJ$54,A14,$CP$26:$CZ$54))</f>
        <v>114.1</v>
      </c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50"/>
      <c r="BH14" s="154">
        <v>11</v>
      </c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 t="str">
        <f>IF(BM14="","",SUMIF($AT$26:$BC$54,BH14,$AI$26:$AS$54)+SUMIF($DA$26:$DJ$54,BH14,$CP$26:$CZ$54))</f>
        <v/>
      </c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50"/>
      <c r="DK14" s="13">
        <f>12</f>
        <v>12</v>
      </c>
    </row>
    <row r="15" spans="1:115" x14ac:dyDescent="0.2">
      <c r="A15" s="151">
        <v>2</v>
      </c>
      <c r="B15" s="152"/>
      <c r="C15" s="152"/>
      <c r="D15" s="152"/>
      <c r="E15" s="152"/>
      <c r="F15" s="153" t="s">
        <v>41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2">
        <v>30</v>
      </c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49">
        <f t="shared" ref="AR15:AR23" si="0">IF(F15="","", SUMIF($AT$26:$BC$54,A15,$AI$26:$AS$54)+SUMIF($DA$26:$DJ$54,A15,$CP$26:$CZ$54))</f>
        <v>20</v>
      </c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50"/>
      <c r="BH15" s="151">
        <v>12</v>
      </c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49" t="str">
        <f t="shared" ref="CY15:CY23" si="1">IF(BM15="","",SUMIF($AT$26:$BC$54,BH15,$AI$26:$AS$54)+SUMIF($DA$26:$DJ$54,BH15,$CP$26:$CZ$54))</f>
        <v/>
      </c>
      <c r="CZ15" s="149"/>
      <c r="DA15" s="149"/>
      <c r="DB15" s="149"/>
      <c r="DC15" s="149"/>
      <c r="DD15" s="149"/>
      <c r="DE15" s="149"/>
      <c r="DF15" s="149"/>
      <c r="DG15" s="149"/>
      <c r="DH15" s="149"/>
      <c r="DI15" s="149"/>
      <c r="DJ15" s="150"/>
    </row>
    <row r="16" spans="1:115" x14ac:dyDescent="0.2">
      <c r="A16" s="154">
        <v>3</v>
      </c>
      <c r="B16" s="149"/>
      <c r="C16" s="149"/>
      <c r="D16" s="149"/>
      <c r="E16" s="149"/>
      <c r="F16" s="153" t="s">
        <v>42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2">
        <v>5</v>
      </c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49">
        <f t="shared" si="0"/>
        <v>1.3</v>
      </c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50"/>
      <c r="BH16" s="154">
        <v>13</v>
      </c>
      <c r="BI16" s="149"/>
      <c r="BJ16" s="149"/>
      <c r="BK16" s="149"/>
      <c r="BL16" s="149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49" t="str">
        <f t="shared" si="1"/>
        <v/>
      </c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50"/>
    </row>
    <row r="17" spans="1:114" x14ac:dyDescent="0.2">
      <c r="A17" s="151">
        <v>4</v>
      </c>
      <c r="B17" s="152"/>
      <c r="C17" s="152"/>
      <c r="D17" s="152"/>
      <c r="E17" s="152"/>
      <c r="F17" s="153" t="s">
        <v>43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2">
        <v>8</v>
      </c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49">
        <f t="shared" si="0"/>
        <v>0.5</v>
      </c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50"/>
      <c r="BH17" s="151">
        <v>14</v>
      </c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49" t="str">
        <f t="shared" si="1"/>
        <v/>
      </c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50"/>
    </row>
    <row r="18" spans="1:114" x14ac:dyDescent="0.2">
      <c r="A18" s="154">
        <v>5</v>
      </c>
      <c r="B18" s="149"/>
      <c r="C18" s="149"/>
      <c r="D18" s="149"/>
      <c r="E18" s="149"/>
      <c r="F18" s="153" t="s">
        <v>44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2">
        <v>8</v>
      </c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49">
        <f t="shared" si="0"/>
        <v>0.6</v>
      </c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50"/>
      <c r="BH18" s="154">
        <v>15</v>
      </c>
      <c r="BI18" s="149"/>
      <c r="BJ18" s="149"/>
      <c r="BK18" s="149"/>
      <c r="BL18" s="149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49" t="str">
        <f t="shared" si="1"/>
        <v/>
      </c>
      <c r="CZ18" s="149"/>
      <c r="DA18" s="149"/>
      <c r="DB18" s="149"/>
      <c r="DC18" s="149"/>
      <c r="DD18" s="149"/>
      <c r="DE18" s="149"/>
      <c r="DF18" s="149"/>
      <c r="DG18" s="149"/>
      <c r="DH18" s="149"/>
      <c r="DI18" s="149"/>
      <c r="DJ18" s="150"/>
    </row>
    <row r="19" spans="1:114" x14ac:dyDescent="0.2">
      <c r="A19" s="151">
        <v>6</v>
      </c>
      <c r="B19" s="152"/>
      <c r="C19" s="152"/>
      <c r="D19" s="152"/>
      <c r="E19" s="152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49" t="str">
        <f t="shared" si="0"/>
        <v/>
      </c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50"/>
      <c r="BH19" s="151">
        <v>16</v>
      </c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49" t="str">
        <f t="shared" si="1"/>
        <v/>
      </c>
      <c r="CZ19" s="149"/>
      <c r="DA19" s="149"/>
      <c r="DB19" s="149"/>
      <c r="DC19" s="149"/>
      <c r="DD19" s="149"/>
      <c r="DE19" s="149"/>
      <c r="DF19" s="149"/>
      <c r="DG19" s="149"/>
      <c r="DH19" s="149"/>
      <c r="DI19" s="149"/>
      <c r="DJ19" s="150"/>
    </row>
    <row r="20" spans="1:114" x14ac:dyDescent="0.2">
      <c r="A20" s="154">
        <v>7</v>
      </c>
      <c r="B20" s="149"/>
      <c r="C20" s="149"/>
      <c r="D20" s="149"/>
      <c r="E20" s="149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49" t="str">
        <f t="shared" si="0"/>
        <v/>
      </c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50"/>
      <c r="BH20" s="154">
        <v>17</v>
      </c>
      <c r="BI20" s="149"/>
      <c r="BJ20" s="149"/>
      <c r="BK20" s="149"/>
      <c r="BL20" s="149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49" t="str">
        <f t="shared" si="1"/>
        <v/>
      </c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50"/>
    </row>
    <row r="21" spans="1:114" x14ac:dyDescent="0.2">
      <c r="A21" s="151">
        <v>8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49" t="str">
        <f t="shared" si="0"/>
        <v/>
      </c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50"/>
      <c r="BH21" s="151">
        <v>18</v>
      </c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49" t="str">
        <f t="shared" si="1"/>
        <v/>
      </c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50"/>
    </row>
    <row r="22" spans="1:114" x14ac:dyDescent="0.2">
      <c r="A22" s="154">
        <v>9</v>
      </c>
      <c r="B22" s="149"/>
      <c r="C22" s="149"/>
      <c r="D22" s="149"/>
      <c r="E22" s="149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49" t="str">
        <f t="shared" si="0"/>
        <v/>
      </c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50"/>
      <c r="BH22" s="154">
        <v>19</v>
      </c>
      <c r="BI22" s="149"/>
      <c r="BJ22" s="149"/>
      <c r="BK22" s="149"/>
      <c r="BL22" s="149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49" t="str">
        <f t="shared" si="1"/>
        <v/>
      </c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50"/>
    </row>
    <row r="23" spans="1:114" ht="13.5" thickBot="1" x14ac:dyDescent="0.25">
      <c r="A23" s="156">
        <v>10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101" t="str">
        <f t="shared" si="0"/>
        <v/>
      </c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2"/>
      <c r="BH23" s="156">
        <v>20</v>
      </c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 t="str">
        <f t="shared" si="1"/>
        <v/>
      </c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100"/>
    </row>
    <row r="24" spans="1:114" ht="14.25" thickTop="1" thickBot="1" x14ac:dyDescent="0.25"/>
    <row r="25" spans="1:114" ht="14.25" thickTop="1" thickBot="1" x14ac:dyDescent="0.25">
      <c r="A25" s="157" t="s">
        <v>68</v>
      </c>
      <c r="B25" s="158"/>
      <c r="C25" s="158"/>
      <c r="D25" s="158" t="s">
        <v>45</v>
      </c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 t="s">
        <v>36</v>
      </c>
      <c r="T25" s="158"/>
      <c r="U25" s="158"/>
      <c r="V25" s="158"/>
      <c r="W25" s="158"/>
      <c r="X25" s="159" t="s">
        <v>46</v>
      </c>
      <c r="Y25" s="159"/>
      <c r="Z25" s="159"/>
      <c r="AA25" s="159" t="s">
        <v>36</v>
      </c>
      <c r="AB25" s="159"/>
      <c r="AC25" s="159"/>
      <c r="AD25" s="159"/>
      <c r="AE25" s="159"/>
      <c r="AF25" s="159" t="s">
        <v>46</v>
      </c>
      <c r="AG25" s="159"/>
      <c r="AH25" s="159"/>
      <c r="AI25" s="158" t="s">
        <v>47</v>
      </c>
      <c r="AJ25" s="158"/>
      <c r="AK25" s="158"/>
      <c r="AL25" s="158"/>
      <c r="AM25" s="158"/>
      <c r="AN25" s="158"/>
      <c r="AO25" s="158"/>
      <c r="AP25" s="158"/>
      <c r="AQ25" s="158"/>
      <c r="AR25" s="158" t="s">
        <v>37</v>
      </c>
      <c r="AS25" s="158"/>
      <c r="AT25" s="160" t="s">
        <v>37</v>
      </c>
      <c r="AU25" s="160"/>
      <c r="AV25" s="160"/>
      <c r="AW25" s="160"/>
      <c r="AX25" s="160"/>
      <c r="AY25" s="160"/>
      <c r="AZ25" s="160"/>
      <c r="BA25" s="160"/>
      <c r="BB25" s="160"/>
      <c r="BC25" s="161"/>
      <c r="BH25" s="157" t="s">
        <v>68</v>
      </c>
      <c r="BI25" s="158"/>
      <c r="BJ25" s="158"/>
      <c r="BK25" s="158" t="s">
        <v>45</v>
      </c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 t="s">
        <v>36</v>
      </c>
      <c r="CA25" s="158"/>
      <c r="CB25" s="158"/>
      <c r="CC25" s="158"/>
      <c r="CD25" s="158"/>
      <c r="CE25" s="159" t="s">
        <v>46</v>
      </c>
      <c r="CF25" s="159"/>
      <c r="CG25" s="159"/>
      <c r="CH25" s="159" t="s">
        <v>36</v>
      </c>
      <c r="CI25" s="159"/>
      <c r="CJ25" s="159"/>
      <c r="CK25" s="159"/>
      <c r="CL25" s="159"/>
      <c r="CM25" s="159" t="s">
        <v>46</v>
      </c>
      <c r="CN25" s="159"/>
      <c r="CO25" s="159"/>
      <c r="CP25" s="158" t="s">
        <v>47</v>
      </c>
      <c r="CQ25" s="158"/>
      <c r="CR25" s="158"/>
      <c r="CS25" s="158"/>
      <c r="CT25" s="158"/>
      <c r="CU25" s="158"/>
      <c r="CV25" s="158"/>
      <c r="CW25" s="158"/>
      <c r="CX25" s="158"/>
      <c r="CY25" s="158" t="s">
        <v>37</v>
      </c>
      <c r="CZ25" s="158"/>
      <c r="DA25" s="160" t="s">
        <v>37</v>
      </c>
      <c r="DB25" s="160"/>
      <c r="DC25" s="160"/>
      <c r="DD25" s="160"/>
      <c r="DE25" s="160"/>
      <c r="DF25" s="160"/>
      <c r="DG25" s="160"/>
      <c r="DH25" s="160"/>
      <c r="DI25" s="160"/>
      <c r="DJ25" s="161"/>
    </row>
    <row r="26" spans="1:114" x14ac:dyDescent="0.2">
      <c r="A26" s="162">
        <v>1</v>
      </c>
      <c r="B26" s="163"/>
      <c r="C26" s="163"/>
      <c r="D26" s="164" t="s">
        <v>48</v>
      </c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3">
        <v>5</v>
      </c>
      <c r="T26" s="163"/>
      <c r="U26" s="163"/>
      <c r="V26" s="163"/>
      <c r="W26" s="163"/>
      <c r="X26" s="163">
        <v>0.02</v>
      </c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>
        <f>IF(S26="","",S26*X26)</f>
        <v>0.1</v>
      </c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>
        <v>14</v>
      </c>
      <c r="AU26" s="163"/>
      <c r="AV26" s="163"/>
      <c r="AW26" s="163"/>
      <c r="AX26" s="163"/>
      <c r="AY26" s="163"/>
      <c r="AZ26" s="163"/>
      <c r="BA26" s="163"/>
      <c r="BB26" s="163"/>
      <c r="BC26" s="165"/>
      <c r="BH26" s="154">
        <v>30</v>
      </c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 t="str">
        <f>IF(BZ26="","",BZ26*CE26)</f>
        <v/>
      </c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50"/>
    </row>
    <row r="27" spans="1:114" x14ac:dyDescent="0.2">
      <c r="A27" s="151">
        <v>2</v>
      </c>
      <c r="B27" s="152"/>
      <c r="C27" s="152"/>
      <c r="D27" s="167" t="s">
        <v>49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52">
        <v>11</v>
      </c>
      <c r="T27" s="152"/>
      <c r="U27" s="152"/>
      <c r="V27" s="152"/>
      <c r="W27" s="152"/>
      <c r="X27" s="152">
        <v>0.02</v>
      </c>
      <c r="Y27" s="152"/>
      <c r="Z27" s="152"/>
      <c r="AA27" s="152">
        <v>10</v>
      </c>
      <c r="AB27" s="152"/>
      <c r="AC27" s="152"/>
      <c r="AD27" s="152"/>
      <c r="AE27" s="152"/>
      <c r="AF27" s="152">
        <v>0.02</v>
      </c>
      <c r="AG27" s="152"/>
      <c r="AH27" s="152"/>
      <c r="AI27" s="149">
        <f>IF(S27="","",S27*X27)</f>
        <v>0.22</v>
      </c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52">
        <v>3</v>
      </c>
      <c r="AU27" s="152"/>
      <c r="AV27" s="152"/>
      <c r="AW27" s="152"/>
      <c r="AX27" s="152"/>
      <c r="AY27" s="152"/>
      <c r="AZ27" s="152"/>
      <c r="BA27" s="152"/>
      <c r="BB27" s="152"/>
      <c r="BC27" s="166"/>
      <c r="BH27" s="151">
        <v>31</v>
      </c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>
        <v>10</v>
      </c>
      <c r="CI27" s="152"/>
      <c r="CJ27" s="152"/>
      <c r="CK27" s="152"/>
      <c r="CL27" s="152"/>
      <c r="CM27" s="152">
        <v>0.02</v>
      </c>
      <c r="CN27" s="152"/>
      <c r="CO27" s="152"/>
      <c r="CP27" s="149" t="str">
        <f t="shared" ref="CP27:CP54" si="2">IF(BZ27="","",BZ27*CE27)</f>
        <v/>
      </c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52"/>
      <c r="DB27" s="152"/>
      <c r="DC27" s="152"/>
      <c r="DD27" s="152"/>
      <c r="DE27" s="152"/>
      <c r="DF27" s="152"/>
      <c r="DG27" s="152"/>
      <c r="DH27" s="152"/>
      <c r="DI27" s="152"/>
      <c r="DJ27" s="166"/>
    </row>
    <row r="28" spans="1:114" x14ac:dyDescent="0.2">
      <c r="A28" s="151">
        <v>3</v>
      </c>
      <c r="B28" s="152"/>
      <c r="C28" s="152"/>
      <c r="D28" s="167" t="s">
        <v>50</v>
      </c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52">
        <v>3</v>
      </c>
      <c r="T28" s="152"/>
      <c r="U28" s="152"/>
      <c r="V28" s="152"/>
      <c r="W28" s="152"/>
      <c r="X28" s="152">
        <v>0.02</v>
      </c>
      <c r="Y28" s="152"/>
      <c r="Z28" s="152"/>
      <c r="AA28" s="152">
        <v>3</v>
      </c>
      <c r="AB28" s="152"/>
      <c r="AC28" s="152"/>
      <c r="AD28" s="152"/>
      <c r="AE28" s="152"/>
      <c r="AF28" s="152">
        <v>0.02</v>
      </c>
      <c r="AG28" s="152"/>
      <c r="AH28" s="152"/>
      <c r="AI28" s="149">
        <f t="shared" ref="AI28:AI54" si="3">IF(S28="","",S28*X28)</f>
        <v>0.06</v>
      </c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52">
        <v>3</v>
      </c>
      <c r="AU28" s="152"/>
      <c r="AV28" s="152"/>
      <c r="AW28" s="152"/>
      <c r="AX28" s="152"/>
      <c r="AY28" s="152"/>
      <c r="AZ28" s="152"/>
      <c r="BA28" s="152"/>
      <c r="BB28" s="152"/>
      <c r="BC28" s="166"/>
      <c r="BH28" s="151">
        <v>32</v>
      </c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>
        <v>3</v>
      </c>
      <c r="CI28" s="152"/>
      <c r="CJ28" s="152"/>
      <c r="CK28" s="152"/>
      <c r="CL28" s="152"/>
      <c r="CM28" s="152">
        <v>0.02</v>
      </c>
      <c r="CN28" s="152"/>
      <c r="CO28" s="152"/>
      <c r="CP28" s="149" t="str">
        <f t="shared" si="2"/>
        <v/>
      </c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52"/>
      <c r="DB28" s="152"/>
      <c r="DC28" s="152"/>
      <c r="DD28" s="152"/>
      <c r="DE28" s="152"/>
      <c r="DF28" s="152"/>
      <c r="DG28" s="152"/>
      <c r="DH28" s="152"/>
      <c r="DI28" s="152"/>
      <c r="DJ28" s="166"/>
    </row>
    <row r="29" spans="1:114" x14ac:dyDescent="0.2">
      <c r="A29" s="151">
        <v>4</v>
      </c>
      <c r="B29" s="152"/>
      <c r="C29" s="152"/>
      <c r="D29" s="167" t="s">
        <v>51</v>
      </c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52">
        <v>1</v>
      </c>
      <c r="T29" s="152"/>
      <c r="U29" s="152"/>
      <c r="V29" s="152"/>
      <c r="W29" s="152"/>
      <c r="X29" s="152">
        <v>0.02</v>
      </c>
      <c r="Y29" s="152"/>
      <c r="Z29" s="152"/>
      <c r="AA29" s="152">
        <v>2</v>
      </c>
      <c r="AB29" s="152"/>
      <c r="AC29" s="152"/>
      <c r="AD29" s="152"/>
      <c r="AE29" s="152"/>
      <c r="AF29" s="152">
        <v>0.02</v>
      </c>
      <c r="AG29" s="152"/>
      <c r="AH29" s="152"/>
      <c r="AI29" s="149">
        <f t="shared" si="3"/>
        <v>0.02</v>
      </c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52">
        <v>3</v>
      </c>
      <c r="AU29" s="152"/>
      <c r="AV29" s="152"/>
      <c r="AW29" s="152"/>
      <c r="AX29" s="152"/>
      <c r="AY29" s="152"/>
      <c r="AZ29" s="152"/>
      <c r="BA29" s="152"/>
      <c r="BB29" s="152"/>
      <c r="BC29" s="166"/>
      <c r="BH29" s="151">
        <v>33</v>
      </c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>
        <v>2</v>
      </c>
      <c r="CI29" s="152"/>
      <c r="CJ29" s="152"/>
      <c r="CK29" s="152"/>
      <c r="CL29" s="152"/>
      <c r="CM29" s="152">
        <v>0.02</v>
      </c>
      <c r="CN29" s="152"/>
      <c r="CO29" s="152"/>
      <c r="CP29" s="149" t="str">
        <f t="shared" si="2"/>
        <v/>
      </c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52"/>
      <c r="DB29" s="152"/>
      <c r="DC29" s="152"/>
      <c r="DD29" s="152"/>
      <c r="DE29" s="152"/>
      <c r="DF29" s="152"/>
      <c r="DG29" s="152"/>
      <c r="DH29" s="152"/>
      <c r="DI29" s="152"/>
      <c r="DJ29" s="166"/>
    </row>
    <row r="30" spans="1:114" x14ac:dyDescent="0.2">
      <c r="A30" s="151">
        <v>5</v>
      </c>
      <c r="B30" s="152"/>
      <c r="C30" s="152"/>
      <c r="D30" s="167" t="s">
        <v>52</v>
      </c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52">
        <v>10</v>
      </c>
      <c r="T30" s="152"/>
      <c r="U30" s="152"/>
      <c r="V30" s="152"/>
      <c r="W30" s="152"/>
      <c r="X30" s="152">
        <v>10</v>
      </c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49">
        <f t="shared" si="3"/>
        <v>100</v>
      </c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52">
        <v>1</v>
      </c>
      <c r="AU30" s="152"/>
      <c r="AV30" s="152"/>
      <c r="AW30" s="152"/>
      <c r="AX30" s="152"/>
      <c r="AY30" s="152"/>
      <c r="AZ30" s="152"/>
      <c r="BA30" s="152"/>
      <c r="BB30" s="152"/>
      <c r="BC30" s="166"/>
      <c r="BH30" s="151">
        <v>34</v>
      </c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49" t="str">
        <f t="shared" si="2"/>
        <v/>
      </c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52"/>
      <c r="DB30" s="152"/>
      <c r="DC30" s="152"/>
      <c r="DD30" s="152"/>
      <c r="DE30" s="152"/>
      <c r="DF30" s="152"/>
      <c r="DG30" s="152"/>
      <c r="DH30" s="152"/>
      <c r="DI30" s="152"/>
      <c r="DJ30" s="166"/>
    </row>
    <row r="31" spans="1:114" x14ac:dyDescent="0.2">
      <c r="A31" s="151">
        <v>6</v>
      </c>
      <c r="B31" s="152"/>
      <c r="C31" s="152"/>
      <c r="D31" s="167" t="s">
        <v>53</v>
      </c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52">
        <v>5</v>
      </c>
      <c r="T31" s="152"/>
      <c r="U31" s="152"/>
      <c r="V31" s="152"/>
      <c r="W31" s="152"/>
      <c r="X31" s="152">
        <v>0.1</v>
      </c>
      <c r="Y31" s="152"/>
      <c r="Z31" s="152"/>
      <c r="AA31" s="152">
        <v>3</v>
      </c>
      <c r="AB31" s="152"/>
      <c r="AC31" s="152"/>
      <c r="AD31" s="152"/>
      <c r="AE31" s="152"/>
      <c r="AF31" s="152">
        <v>0.01</v>
      </c>
      <c r="AG31" s="152"/>
      <c r="AH31" s="152"/>
      <c r="AI31" s="149">
        <f t="shared" si="3"/>
        <v>0.5</v>
      </c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52">
        <v>5</v>
      </c>
      <c r="AU31" s="152"/>
      <c r="AV31" s="152"/>
      <c r="AW31" s="152"/>
      <c r="AX31" s="152"/>
      <c r="AY31" s="152"/>
      <c r="AZ31" s="152"/>
      <c r="BA31" s="152"/>
      <c r="BB31" s="152"/>
      <c r="BC31" s="166"/>
      <c r="BH31" s="151">
        <v>35</v>
      </c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>
        <v>3</v>
      </c>
      <c r="CI31" s="152"/>
      <c r="CJ31" s="152"/>
      <c r="CK31" s="152"/>
      <c r="CL31" s="152"/>
      <c r="CM31" s="152">
        <v>0.01</v>
      </c>
      <c r="CN31" s="152"/>
      <c r="CO31" s="152"/>
      <c r="CP31" s="149" t="str">
        <f t="shared" si="2"/>
        <v/>
      </c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52"/>
      <c r="DB31" s="152"/>
      <c r="DC31" s="152"/>
      <c r="DD31" s="152"/>
      <c r="DE31" s="152"/>
      <c r="DF31" s="152"/>
      <c r="DG31" s="152"/>
      <c r="DH31" s="152"/>
      <c r="DI31" s="152"/>
      <c r="DJ31" s="166"/>
    </row>
    <row r="32" spans="1:114" x14ac:dyDescent="0.2">
      <c r="A32" s="151">
        <v>7</v>
      </c>
      <c r="B32" s="152"/>
      <c r="C32" s="152"/>
      <c r="D32" s="167" t="s">
        <v>54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52">
        <v>1</v>
      </c>
      <c r="T32" s="152"/>
      <c r="U32" s="152"/>
      <c r="V32" s="152"/>
      <c r="W32" s="152"/>
      <c r="X32" s="152">
        <v>15</v>
      </c>
      <c r="Y32" s="152"/>
      <c r="Z32" s="152"/>
      <c r="AA32" s="152">
        <v>4</v>
      </c>
      <c r="AB32" s="152"/>
      <c r="AC32" s="152"/>
      <c r="AD32" s="152"/>
      <c r="AE32" s="152"/>
      <c r="AF32" s="152">
        <v>10</v>
      </c>
      <c r="AG32" s="152"/>
      <c r="AH32" s="152"/>
      <c r="AI32" s="149">
        <f t="shared" si="3"/>
        <v>15</v>
      </c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52">
        <v>2</v>
      </c>
      <c r="AU32" s="152"/>
      <c r="AV32" s="152"/>
      <c r="AW32" s="152"/>
      <c r="AX32" s="152"/>
      <c r="AY32" s="152"/>
      <c r="AZ32" s="152"/>
      <c r="BA32" s="152"/>
      <c r="BB32" s="152"/>
      <c r="BC32" s="166"/>
      <c r="BH32" s="151">
        <v>36</v>
      </c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>
        <v>4</v>
      </c>
      <c r="CI32" s="152"/>
      <c r="CJ32" s="152"/>
      <c r="CK32" s="152"/>
      <c r="CL32" s="152"/>
      <c r="CM32" s="152">
        <v>10</v>
      </c>
      <c r="CN32" s="152"/>
      <c r="CO32" s="152"/>
      <c r="CP32" s="149" t="str">
        <f t="shared" si="2"/>
        <v/>
      </c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52"/>
      <c r="DB32" s="152"/>
      <c r="DC32" s="152"/>
      <c r="DD32" s="152"/>
      <c r="DE32" s="152"/>
      <c r="DF32" s="152"/>
      <c r="DG32" s="152"/>
      <c r="DH32" s="152"/>
      <c r="DI32" s="152"/>
      <c r="DJ32" s="166"/>
    </row>
    <row r="33" spans="1:114" x14ac:dyDescent="0.2">
      <c r="A33" s="151">
        <v>8</v>
      </c>
      <c r="B33" s="152"/>
      <c r="C33" s="152"/>
      <c r="D33" s="167" t="s">
        <v>55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52">
        <v>2</v>
      </c>
      <c r="T33" s="152"/>
      <c r="U33" s="152"/>
      <c r="V33" s="152"/>
      <c r="W33" s="152"/>
      <c r="X33" s="152">
        <v>2</v>
      </c>
      <c r="Y33" s="152"/>
      <c r="Z33" s="152"/>
      <c r="AA33" s="152">
        <v>1</v>
      </c>
      <c r="AB33" s="152"/>
      <c r="AC33" s="152"/>
      <c r="AD33" s="152"/>
      <c r="AE33" s="152"/>
      <c r="AF33" s="152">
        <v>1</v>
      </c>
      <c r="AG33" s="152"/>
      <c r="AH33" s="152"/>
      <c r="AI33" s="149">
        <f t="shared" si="3"/>
        <v>4</v>
      </c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52">
        <v>1</v>
      </c>
      <c r="AU33" s="152"/>
      <c r="AV33" s="152"/>
      <c r="AW33" s="152"/>
      <c r="AX33" s="152"/>
      <c r="AY33" s="152"/>
      <c r="AZ33" s="152"/>
      <c r="BA33" s="152"/>
      <c r="BB33" s="152"/>
      <c r="BC33" s="166"/>
      <c r="BH33" s="151">
        <v>37</v>
      </c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>
        <v>1</v>
      </c>
      <c r="CI33" s="152"/>
      <c r="CJ33" s="152"/>
      <c r="CK33" s="152"/>
      <c r="CL33" s="152"/>
      <c r="CM33" s="152">
        <v>1</v>
      </c>
      <c r="CN33" s="152"/>
      <c r="CO33" s="152"/>
      <c r="CP33" s="149" t="str">
        <f t="shared" si="2"/>
        <v/>
      </c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52"/>
      <c r="DB33" s="152"/>
      <c r="DC33" s="152"/>
      <c r="DD33" s="152"/>
      <c r="DE33" s="152"/>
      <c r="DF33" s="152"/>
      <c r="DG33" s="152"/>
      <c r="DH33" s="152"/>
      <c r="DI33" s="152"/>
      <c r="DJ33" s="166"/>
    </row>
    <row r="34" spans="1:114" x14ac:dyDescent="0.2">
      <c r="A34" s="151">
        <v>9</v>
      </c>
      <c r="B34" s="152"/>
      <c r="C34" s="152"/>
      <c r="D34" s="167" t="s">
        <v>56</v>
      </c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52">
        <v>1</v>
      </c>
      <c r="T34" s="152"/>
      <c r="U34" s="152"/>
      <c r="V34" s="152"/>
      <c r="W34" s="152"/>
      <c r="X34" s="152">
        <v>0.1</v>
      </c>
      <c r="Y34" s="152"/>
      <c r="Z34" s="152"/>
      <c r="AA34" s="152">
        <v>20</v>
      </c>
      <c r="AB34" s="152"/>
      <c r="AC34" s="152"/>
      <c r="AD34" s="152"/>
      <c r="AE34" s="152"/>
      <c r="AF34" s="152">
        <v>0.01</v>
      </c>
      <c r="AG34" s="152"/>
      <c r="AH34" s="152"/>
      <c r="AI34" s="149">
        <f t="shared" si="3"/>
        <v>0.1</v>
      </c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52">
        <v>5</v>
      </c>
      <c r="AU34" s="152"/>
      <c r="AV34" s="152"/>
      <c r="AW34" s="152"/>
      <c r="AX34" s="152"/>
      <c r="AY34" s="152"/>
      <c r="AZ34" s="152"/>
      <c r="BA34" s="152"/>
      <c r="BB34" s="152"/>
      <c r="BC34" s="166"/>
      <c r="BH34" s="151">
        <v>38</v>
      </c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>
        <v>20</v>
      </c>
      <c r="CI34" s="152"/>
      <c r="CJ34" s="152"/>
      <c r="CK34" s="152"/>
      <c r="CL34" s="152"/>
      <c r="CM34" s="152">
        <v>0.01</v>
      </c>
      <c r="CN34" s="152"/>
      <c r="CO34" s="152"/>
      <c r="CP34" s="149" t="str">
        <f t="shared" si="2"/>
        <v/>
      </c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52"/>
      <c r="DB34" s="152"/>
      <c r="DC34" s="152"/>
      <c r="DD34" s="152"/>
      <c r="DE34" s="152"/>
      <c r="DF34" s="152"/>
      <c r="DG34" s="152"/>
      <c r="DH34" s="152"/>
      <c r="DI34" s="152"/>
      <c r="DJ34" s="166"/>
    </row>
    <row r="35" spans="1:114" x14ac:dyDescent="0.2">
      <c r="A35" s="151">
        <v>10</v>
      </c>
      <c r="B35" s="152"/>
      <c r="C35" s="152"/>
      <c r="D35" s="167" t="s">
        <v>57</v>
      </c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52">
        <v>1</v>
      </c>
      <c r="T35" s="152"/>
      <c r="U35" s="152"/>
      <c r="V35" s="152"/>
      <c r="W35" s="152"/>
      <c r="X35" s="152">
        <v>0.1</v>
      </c>
      <c r="Y35" s="152"/>
      <c r="Z35" s="152"/>
      <c r="AA35" s="152">
        <v>1</v>
      </c>
      <c r="AB35" s="152"/>
      <c r="AC35" s="152"/>
      <c r="AD35" s="152"/>
      <c r="AE35" s="152"/>
      <c r="AF35" s="152">
        <v>10</v>
      </c>
      <c r="AG35" s="152"/>
      <c r="AH35" s="152"/>
      <c r="AI35" s="149">
        <f t="shared" si="3"/>
        <v>0.1</v>
      </c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52">
        <v>1</v>
      </c>
      <c r="AU35" s="152"/>
      <c r="AV35" s="152"/>
      <c r="AW35" s="152"/>
      <c r="AX35" s="152"/>
      <c r="AY35" s="152"/>
      <c r="AZ35" s="152"/>
      <c r="BA35" s="152"/>
      <c r="BB35" s="152"/>
      <c r="BC35" s="166"/>
      <c r="BH35" s="151">
        <v>39</v>
      </c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>
        <v>1</v>
      </c>
      <c r="CI35" s="152"/>
      <c r="CJ35" s="152"/>
      <c r="CK35" s="152"/>
      <c r="CL35" s="152"/>
      <c r="CM35" s="152">
        <v>10</v>
      </c>
      <c r="CN35" s="152"/>
      <c r="CO35" s="152"/>
      <c r="CP35" s="149" t="str">
        <f t="shared" si="2"/>
        <v/>
      </c>
      <c r="CQ35" s="149"/>
      <c r="CR35" s="149"/>
      <c r="CS35" s="149"/>
      <c r="CT35" s="149"/>
      <c r="CU35" s="149"/>
      <c r="CV35" s="149"/>
      <c r="CW35" s="149"/>
      <c r="CX35" s="149"/>
      <c r="CY35" s="149"/>
      <c r="CZ35" s="149"/>
      <c r="DA35" s="152"/>
      <c r="DB35" s="152"/>
      <c r="DC35" s="152"/>
      <c r="DD35" s="152"/>
      <c r="DE35" s="152"/>
      <c r="DF35" s="152"/>
      <c r="DG35" s="152"/>
      <c r="DH35" s="152"/>
      <c r="DI35" s="152"/>
      <c r="DJ35" s="166"/>
    </row>
    <row r="36" spans="1:114" x14ac:dyDescent="0.2">
      <c r="A36" s="151">
        <v>11</v>
      </c>
      <c r="B36" s="152"/>
      <c r="C36" s="152"/>
      <c r="D36" s="167" t="s">
        <v>58</v>
      </c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52">
        <v>5</v>
      </c>
      <c r="T36" s="152"/>
      <c r="U36" s="152"/>
      <c r="V36" s="152"/>
      <c r="W36" s="152"/>
      <c r="X36" s="152">
        <v>2</v>
      </c>
      <c r="Y36" s="152"/>
      <c r="Z36" s="152"/>
      <c r="AA36" s="152">
        <v>1</v>
      </c>
      <c r="AB36" s="152"/>
      <c r="AC36" s="152"/>
      <c r="AD36" s="152"/>
      <c r="AE36" s="152"/>
      <c r="AF36" s="152">
        <v>10</v>
      </c>
      <c r="AG36" s="152"/>
      <c r="AH36" s="152"/>
      <c r="AI36" s="149">
        <f t="shared" si="3"/>
        <v>10</v>
      </c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52">
        <v>1</v>
      </c>
      <c r="AU36" s="152"/>
      <c r="AV36" s="152"/>
      <c r="AW36" s="152"/>
      <c r="AX36" s="152"/>
      <c r="AY36" s="152"/>
      <c r="AZ36" s="152"/>
      <c r="BA36" s="152"/>
      <c r="BB36" s="152"/>
      <c r="BC36" s="166"/>
      <c r="BH36" s="151">
        <v>40</v>
      </c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>
        <v>1</v>
      </c>
      <c r="CI36" s="152"/>
      <c r="CJ36" s="152"/>
      <c r="CK36" s="152"/>
      <c r="CL36" s="152"/>
      <c r="CM36" s="152">
        <v>10</v>
      </c>
      <c r="CN36" s="152"/>
      <c r="CO36" s="152"/>
      <c r="CP36" s="149" t="str">
        <f t="shared" si="2"/>
        <v/>
      </c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52"/>
      <c r="DB36" s="152"/>
      <c r="DC36" s="152"/>
      <c r="DD36" s="152"/>
      <c r="DE36" s="152"/>
      <c r="DF36" s="152"/>
      <c r="DG36" s="152"/>
      <c r="DH36" s="152"/>
      <c r="DI36" s="152"/>
      <c r="DJ36" s="166"/>
    </row>
    <row r="37" spans="1:114" x14ac:dyDescent="0.2">
      <c r="A37" s="151">
        <v>12</v>
      </c>
      <c r="B37" s="152"/>
      <c r="C37" s="152"/>
      <c r="D37" s="167" t="s">
        <v>59</v>
      </c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52">
        <v>1</v>
      </c>
      <c r="T37" s="152"/>
      <c r="U37" s="152"/>
      <c r="V37" s="152"/>
      <c r="W37" s="152"/>
      <c r="X37" s="152">
        <v>0.5</v>
      </c>
      <c r="Y37" s="152"/>
      <c r="Z37" s="152"/>
      <c r="AA37" s="152">
        <v>1</v>
      </c>
      <c r="AB37" s="152"/>
      <c r="AC37" s="152"/>
      <c r="AD37" s="152"/>
      <c r="AE37" s="152"/>
      <c r="AF37" s="152">
        <v>0.01</v>
      </c>
      <c r="AG37" s="152"/>
      <c r="AH37" s="152"/>
      <c r="AI37" s="149">
        <f t="shared" si="3"/>
        <v>0.5</v>
      </c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52">
        <v>4</v>
      </c>
      <c r="AU37" s="152"/>
      <c r="AV37" s="152"/>
      <c r="AW37" s="152"/>
      <c r="AX37" s="152"/>
      <c r="AY37" s="152"/>
      <c r="AZ37" s="152"/>
      <c r="BA37" s="152"/>
      <c r="BB37" s="152"/>
      <c r="BC37" s="166"/>
      <c r="BH37" s="151">
        <v>41</v>
      </c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>
        <v>1</v>
      </c>
      <c r="CI37" s="152"/>
      <c r="CJ37" s="152"/>
      <c r="CK37" s="152"/>
      <c r="CL37" s="152"/>
      <c r="CM37" s="152">
        <v>0.01</v>
      </c>
      <c r="CN37" s="152"/>
      <c r="CO37" s="152"/>
      <c r="CP37" s="149" t="str">
        <f t="shared" si="2"/>
        <v/>
      </c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52"/>
      <c r="DB37" s="152"/>
      <c r="DC37" s="152"/>
      <c r="DD37" s="152"/>
      <c r="DE37" s="152"/>
      <c r="DF37" s="152"/>
      <c r="DG37" s="152"/>
      <c r="DH37" s="152"/>
      <c r="DI37" s="152"/>
      <c r="DJ37" s="166"/>
    </row>
    <row r="38" spans="1:114" x14ac:dyDescent="0.2">
      <c r="A38" s="151">
        <v>13</v>
      </c>
      <c r="B38" s="152"/>
      <c r="C38" s="152"/>
      <c r="D38" s="167" t="s">
        <v>60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52">
        <v>1</v>
      </c>
      <c r="T38" s="152"/>
      <c r="U38" s="152"/>
      <c r="V38" s="152"/>
      <c r="W38" s="152"/>
      <c r="X38" s="152">
        <v>5</v>
      </c>
      <c r="Y38" s="152"/>
      <c r="Z38" s="152"/>
      <c r="AA38" s="152">
        <v>2</v>
      </c>
      <c r="AB38" s="152"/>
      <c r="AC38" s="152"/>
      <c r="AD38" s="152"/>
      <c r="AE38" s="152"/>
      <c r="AF38" s="152">
        <v>1</v>
      </c>
      <c r="AG38" s="152"/>
      <c r="AH38" s="152"/>
      <c r="AI38" s="149">
        <f t="shared" si="3"/>
        <v>5</v>
      </c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52">
        <v>2</v>
      </c>
      <c r="AU38" s="152"/>
      <c r="AV38" s="152"/>
      <c r="AW38" s="152"/>
      <c r="AX38" s="152"/>
      <c r="AY38" s="152"/>
      <c r="AZ38" s="152"/>
      <c r="BA38" s="152"/>
      <c r="BB38" s="152"/>
      <c r="BC38" s="166"/>
      <c r="BH38" s="151">
        <v>42</v>
      </c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>
        <v>2</v>
      </c>
      <c r="CI38" s="152"/>
      <c r="CJ38" s="152"/>
      <c r="CK38" s="152"/>
      <c r="CL38" s="152"/>
      <c r="CM38" s="152">
        <v>1</v>
      </c>
      <c r="CN38" s="152"/>
      <c r="CO38" s="152"/>
      <c r="CP38" s="149" t="str">
        <f t="shared" si="2"/>
        <v/>
      </c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52"/>
      <c r="DB38" s="152"/>
      <c r="DC38" s="152"/>
      <c r="DD38" s="152"/>
      <c r="DE38" s="152"/>
      <c r="DF38" s="152"/>
      <c r="DG38" s="152"/>
      <c r="DH38" s="152"/>
      <c r="DI38" s="152"/>
      <c r="DJ38" s="166"/>
    </row>
    <row r="39" spans="1:114" x14ac:dyDescent="0.2">
      <c r="A39" s="151">
        <v>14</v>
      </c>
      <c r="B39" s="152"/>
      <c r="C39" s="152"/>
      <c r="D39" s="167" t="s">
        <v>61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52">
        <v>10</v>
      </c>
      <c r="T39" s="152"/>
      <c r="U39" s="152"/>
      <c r="V39" s="152"/>
      <c r="W39" s="152"/>
      <c r="X39" s="152">
        <v>0.1</v>
      </c>
      <c r="Y39" s="152"/>
      <c r="Z39" s="152"/>
      <c r="AA39" s="152">
        <v>10</v>
      </c>
      <c r="AB39" s="152"/>
      <c r="AC39" s="152"/>
      <c r="AD39" s="152"/>
      <c r="AE39" s="152"/>
      <c r="AF39" s="152">
        <v>3</v>
      </c>
      <c r="AG39" s="152"/>
      <c r="AH39" s="152"/>
      <c r="AI39" s="149">
        <f t="shared" si="3"/>
        <v>1</v>
      </c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52">
        <v>3</v>
      </c>
      <c r="AU39" s="152"/>
      <c r="AV39" s="152"/>
      <c r="AW39" s="152"/>
      <c r="AX39" s="152"/>
      <c r="AY39" s="152"/>
      <c r="AZ39" s="152"/>
      <c r="BA39" s="152"/>
      <c r="BB39" s="152"/>
      <c r="BC39" s="166"/>
      <c r="BH39" s="151">
        <v>43</v>
      </c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>
        <v>10</v>
      </c>
      <c r="CI39" s="152"/>
      <c r="CJ39" s="152"/>
      <c r="CK39" s="152"/>
      <c r="CL39" s="152"/>
      <c r="CM39" s="152">
        <v>3</v>
      </c>
      <c r="CN39" s="152"/>
      <c r="CO39" s="152"/>
      <c r="CP39" s="149" t="str">
        <f t="shared" si="2"/>
        <v/>
      </c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52"/>
      <c r="DB39" s="152"/>
      <c r="DC39" s="152"/>
      <c r="DD39" s="152"/>
      <c r="DE39" s="152"/>
      <c r="DF39" s="152"/>
      <c r="DG39" s="152"/>
      <c r="DH39" s="152"/>
      <c r="DI39" s="152"/>
      <c r="DJ39" s="166"/>
    </row>
    <row r="40" spans="1:114" x14ac:dyDescent="0.2">
      <c r="A40" s="151">
        <v>15</v>
      </c>
      <c r="B40" s="152"/>
      <c r="C40" s="152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52"/>
      <c r="AU40" s="152"/>
      <c r="AV40" s="152"/>
      <c r="AW40" s="152"/>
      <c r="AX40" s="152"/>
      <c r="AY40" s="152"/>
      <c r="AZ40" s="152"/>
      <c r="BA40" s="152"/>
      <c r="BB40" s="152"/>
      <c r="BC40" s="166"/>
      <c r="BH40" s="151">
        <v>44</v>
      </c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>
        <v>5</v>
      </c>
      <c r="CI40" s="152"/>
      <c r="CJ40" s="152"/>
      <c r="CK40" s="152"/>
      <c r="CL40" s="152"/>
      <c r="CM40" s="152">
        <v>1</v>
      </c>
      <c r="CN40" s="152"/>
      <c r="CO40" s="152"/>
      <c r="CP40" s="149" t="str">
        <f t="shared" si="2"/>
        <v/>
      </c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52"/>
      <c r="DB40" s="152"/>
      <c r="DC40" s="152"/>
      <c r="DD40" s="152"/>
      <c r="DE40" s="152"/>
      <c r="DF40" s="152"/>
      <c r="DG40" s="152"/>
      <c r="DH40" s="152"/>
      <c r="DI40" s="152"/>
      <c r="DJ40" s="166"/>
    </row>
    <row r="41" spans="1:114" x14ac:dyDescent="0.2">
      <c r="A41" s="151">
        <v>16</v>
      </c>
      <c r="B41" s="152"/>
      <c r="C41" s="152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52"/>
      <c r="T41" s="152"/>
      <c r="U41" s="152"/>
      <c r="V41" s="152"/>
      <c r="W41" s="152"/>
      <c r="X41" s="152"/>
      <c r="Y41" s="152"/>
      <c r="Z41" s="152"/>
      <c r="AA41" s="152">
        <v>1</v>
      </c>
      <c r="AB41" s="152"/>
      <c r="AC41" s="152"/>
      <c r="AD41" s="152"/>
      <c r="AE41" s="152"/>
      <c r="AF41" s="152">
        <v>0.01</v>
      </c>
      <c r="AG41" s="152"/>
      <c r="AH41" s="152"/>
      <c r="AI41" s="149" t="str">
        <f t="shared" si="3"/>
        <v/>
      </c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52"/>
      <c r="AU41" s="152"/>
      <c r="AV41" s="152"/>
      <c r="AW41" s="152"/>
      <c r="AX41" s="152"/>
      <c r="AY41" s="152"/>
      <c r="AZ41" s="152"/>
      <c r="BA41" s="152"/>
      <c r="BB41" s="152"/>
      <c r="BC41" s="166"/>
      <c r="BH41" s="151">
        <v>45</v>
      </c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>
        <v>1</v>
      </c>
      <c r="CI41" s="152"/>
      <c r="CJ41" s="152"/>
      <c r="CK41" s="152"/>
      <c r="CL41" s="152"/>
      <c r="CM41" s="152">
        <v>0.01</v>
      </c>
      <c r="CN41" s="152"/>
      <c r="CO41" s="152"/>
      <c r="CP41" s="149" t="str">
        <f t="shared" si="2"/>
        <v/>
      </c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52"/>
      <c r="DB41" s="152"/>
      <c r="DC41" s="152"/>
      <c r="DD41" s="152"/>
      <c r="DE41" s="152"/>
      <c r="DF41" s="152"/>
      <c r="DG41" s="152"/>
      <c r="DH41" s="152"/>
      <c r="DI41" s="152"/>
      <c r="DJ41" s="166"/>
    </row>
    <row r="42" spans="1:114" x14ac:dyDescent="0.2">
      <c r="A42" s="151">
        <v>17</v>
      </c>
      <c r="B42" s="152"/>
      <c r="C42" s="152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52"/>
      <c r="T42" s="152"/>
      <c r="U42" s="152"/>
      <c r="V42" s="152"/>
      <c r="W42" s="152"/>
      <c r="X42" s="152"/>
      <c r="Y42" s="152"/>
      <c r="Z42" s="152"/>
      <c r="AA42" s="152">
        <v>5</v>
      </c>
      <c r="AB42" s="152"/>
      <c r="AC42" s="152"/>
      <c r="AD42" s="152"/>
      <c r="AE42" s="152"/>
      <c r="AF42" s="152">
        <v>1</v>
      </c>
      <c r="AG42" s="152"/>
      <c r="AH42" s="152"/>
      <c r="AI42" s="149" t="str">
        <f t="shared" si="3"/>
        <v/>
      </c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52"/>
      <c r="AU42" s="152"/>
      <c r="AV42" s="152"/>
      <c r="AW42" s="152"/>
      <c r="AX42" s="152"/>
      <c r="AY42" s="152"/>
      <c r="AZ42" s="152"/>
      <c r="BA42" s="152"/>
      <c r="BB42" s="152"/>
      <c r="BC42" s="166"/>
      <c r="BH42" s="151">
        <v>46</v>
      </c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>
        <v>5</v>
      </c>
      <c r="CI42" s="152"/>
      <c r="CJ42" s="152"/>
      <c r="CK42" s="152"/>
      <c r="CL42" s="152"/>
      <c r="CM42" s="152">
        <v>1</v>
      </c>
      <c r="CN42" s="152"/>
      <c r="CO42" s="152"/>
      <c r="CP42" s="149" t="str">
        <f t="shared" si="2"/>
        <v/>
      </c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52"/>
      <c r="DB42" s="152"/>
      <c r="DC42" s="152"/>
      <c r="DD42" s="152"/>
      <c r="DE42" s="152"/>
      <c r="DF42" s="152"/>
      <c r="DG42" s="152"/>
      <c r="DH42" s="152"/>
      <c r="DI42" s="152"/>
      <c r="DJ42" s="166"/>
    </row>
    <row r="43" spans="1:114" x14ac:dyDescent="0.2">
      <c r="A43" s="151">
        <v>18</v>
      </c>
      <c r="B43" s="152"/>
      <c r="C43" s="152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49" t="str">
        <f t="shared" si="3"/>
        <v/>
      </c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52"/>
      <c r="AU43" s="152"/>
      <c r="AV43" s="152"/>
      <c r="AW43" s="152"/>
      <c r="AX43" s="152"/>
      <c r="AY43" s="152"/>
      <c r="AZ43" s="152"/>
      <c r="BA43" s="152"/>
      <c r="BB43" s="152"/>
      <c r="BC43" s="166"/>
      <c r="BH43" s="151">
        <v>47</v>
      </c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49" t="str">
        <f t="shared" si="2"/>
        <v/>
      </c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52"/>
      <c r="DB43" s="152"/>
      <c r="DC43" s="152"/>
      <c r="DD43" s="152"/>
      <c r="DE43" s="152"/>
      <c r="DF43" s="152"/>
      <c r="DG43" s="152"/>
      <c r="DH43" s="152"/>
      <c r="DI43" s="152"/>
      <c r="DJ43" s="166"/>
    </row>
    <row r="44" spans="1:114" x14ac:dyDescent="0.2">
      <c r="A44" s="151">
        <v>19</v>
      </c>
      <c r="B44" s="152"/>
      <c r="C44" s="152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49" t="str">
        <f t="shared" si="3"/>
        <v/>
      </c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52"/>
      <c r="AU44" s="152"/>
      <c r="AV44" s="152"/>
      <c r="AW44" s="152"/>
      <c r="AX44" s="152"/>
      <c r="AY44" s="152"/>
      <c r="AZ44" s="152"/>
      <c r="BA44" s="152"/>
      <c r="BB44" s="152"/>
      <c r="BC44" s="166"/>
      <c r="BH44" s="151">
        <v>48</v>
      </c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49" t="str">
        <f t="shared" si="2"/>
        <v/>
      </c>
      <c r="CQ44" s="149"/>
      <c r="CR44" s="149"/>
      <c r="CS44" s="149"/>
      <c r="CT44" s="149"/>
      <c r="CU44" s="149"/>
      <c r="CV44" s="149"/>
      <c r="CW44" s="149"/>
      <c r="CX44" s="149"/>
      <c r="CY44" s="149"/>
      <c r="CZ44" s="149"/>
      <c r="DA44" s="152"/>
      <c r="DB44" s="152"/>
      <c r="DC44" s="152"/>
      <c r="DD44" s="152"/>
      <c r="DE44" s="152"/>
      <c r="DF44" s="152"/>
      <c r="DG44" s="152"/>
      <c r="DH44" s="152"/>
      <c r="DI44" s="152"/>
      <c r="DJ44" s="166"/>
    </row>
    <row r="45" spans="1:114" x14ac:dyDescent="0.2">
      <c r="A45" s="151">
        <v>20</v>
      </c>
      <c r="B45" s="152"/>
      <c r="C45" s="152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49" t="str">
        <f t="shared" si="3"/>
        <v/>
      </c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52"/>
      <c r="AU45" s="152"/>
      <c r="AV45" s="152"/>
      <c r="AW45" s="152"/>
      <c r="AX45" s="152"/>
      <c r="AY45" s="152"/>
      <c r="AZ45" s="152"/>
      <c r="BA45" s="152"/>
      <c r="BB45" s="152"/>
      <c r="BC45" s="166"/>
      <c r="BH45" s="151">
        <v>49</v>
      </c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49" t="str">
        <f t="shared" si="2"/>
        <v/>
      </c>
      <c r="CQ45" s="149"/>
      <c r="CR45" s="149"/>
      <c r="CS45" s="149"/>
      <c r="CT45" s="149"/>
      <c r="CU45" s="149"/>
      <c r="CV45" s="149"/>
      <c r="CW45" s="149"/>
      <c r="CX45" s="149"/>
      <c r="CY45" s="149"/>
      <c r="CZ45" s="149"/>
      <c r="DA45" s="152"/>
      <c r="DB45" s="152"/>
      <c r="DC45" s="152"/>
      <c r="DD45" s="152"/>
      <c r="DE45" s="152"/>
      <c r="DF45" s="152"/>
      <c r="DG45" s="152"/>
      <c r="DH45" s="152"/>
      <c r="DI45" s="152"/>
      <c r="DJ45" s="166"/>
    </row>
    <row r="46" spans="1:114" x14ac:dyDescent="0.2">
      <c r="A46" s="151">
        <v>21</v>
      </c>
      <c r="B46" s="152"/>
      <c r="C46" s="152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49" t="str">
        <f t="shared" si="3"/>
        <v/>
      </c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52"/>
      <c r="AU46" s="152"/>
      <c r="AV46" s="152"/>
      <c r="AW46" s="152"/>
      <c r="AX46" s="152"/>
      <c r="AY46" s="152"/>
      <c r="AZ46" s="152"/>
      <c r="BA46" s="152"/>
      <c r="BB46" s="152"/>
      <c r="BC46" s="166"/>
      <c r="BH46" s="151">
        <v>50</v>
      </c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49" t="str">
        <f t="shared" si="2"/>
        <v/>
      </c>
      <c r="CQ46" s="149"/>
      <c r="CR46" s="149"/>
      <c r="CS46" s="149"/>
      <c r="CT46" s="149"/>
      <c r="CU46" s="149"/>
      <c r="CV46" s="149"/>
      <c r="CW46" s="149"/>
      <c r="CX46" s="149"/>
      <c r="CY46" s="149"/>
      <c r="CZ46" s="149"/>
      <c r="DA46" s="152"/>
      <c r="DB46" s="152"/>
      <c r="DC46" s="152"/>
      <c r="DD46" s="152"/>
      <c r="DE46" s="152"/>
      <c r="DF46" s="152"/>
      <c r="DG46" s="152"/>
      <c r="DH46" s="152"/>
      <c r="DI46" s="152"/>
      <c r="DJ46" s="166"/>
    </row>
    <row r="47" spans="1:114" x14ac:dyDescent="0.2">
      <c r="A47" s="151">
        <v>22</v>
      </c>
      <c r="B47" s="152"/>
      <c r="C47" s="152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49" t="str">
        <f t="shared" si="3"/>
        <v/>
      </c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52"/>
      <c r="AU47" s="152"/>
      <c r="AV47" s="152"/>
      <c r="AW47" s="152"/>
      <c r="AX47" s="152"/>
      <c r="AY47" s="152"/>
      <c r="AZ47" s="152"/>
      <c r="BA47" s="152"/>
      <c r="BB47" s="152"/>
      <c r="BC47" s="166"/>
      <c r="BH47" s="151">
        <v>51</v>
      </c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  <c r="CA47" s="152"/>
      <c r="CB47" s="152"/>
      <c r="CC47" s="152"/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49" t="str">
        <f t="shared" si="2"/>
        <v/>
      </c>
      <c r="CQ47" s="149"/>
      <c r="CR47" s="149"/>
      <c r="CS47" s="149"/>
      <c r="CT47" s="149"/>
      <c r="CU47" s="149"/>
      <c r="CV47" s="149"/>
      <c r="CW47" s="149"/>
      <c r="CX47" s="149"/>
      <c r="CY47" s="149"/>
      <c r="CZ47" s="149"/>
      <c r="DA47" s="152"/>
      <c r="DB47" s="152"/>
      <c r="DC47" s="152"/>
      <c r="DD47" s="152"/>
      <c r="DE47" s="152"/>
      <c r="DF47" s="152"/>
      <c r="DG47" s="152"/>
      <c r="DH47" s="152"/>
      <c r="DI47" s="152"/>
      <c r="DJ47" s="166"/>
    </row>
    <row r="48" spans="1:114" x14ac:dyDescent="0.2">
      <c r="A48" s="151">
        <v>23</v>
      </c>
      <c r="B48" s="152"/>
      <c r="C48" s="152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49" t="str">
        <f t="shared" si="3"/>
        <v/>
      </c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52"/>
      <c r="AU48" s="152"/>
      <c r="AV48" s="152"/>
      <c r="AW48" s="152"/>
      <c r="AX48" s="152"/>
      <c r="AY48" s="152"/>
      <c r="AZ48" s="152"/>
      <c r="BA48" s="152"/>
      <c r="BB48" s="152"/>
      <c r="BC48" s="166"/>
      <c r="BH48" s="151">
        <v>52</v>
      </c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52"/>
      <c r="CJ48" s="152"/>
      <c r="CK48" s="152"/>
      <c r="CL48" s="152"/>
      <c r="CM48" s="152"/>
      <c r="CN48" s="152"/>
      <c r="CO48" s="152"/>
      <c r="CP48" s="149" t="str">
        <f t="shared" si="2"/>
        <v/>
      </c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52"/>
      <c r="DB48" s="152"/>
      <c r="DC48" s="152"/>
      <c r="DD48" s="152"/>
      <c r="DE48" s="152"/>
      <c r="DF48" s="152"/>
      <c r="DG48" s="152"/>
      <c r="DH48" s="152"/>
      <c r="DI48" s="152"/>
      <c r="DJ48" s="166"/>
    </row>
    <row r="49" spans="1:114" x14ac:dyDescent="0.2">
      <c r="A49" s="151">
        <v>24</v>
      </c>
      <c r="B49" s="152"/>
      <c r="C49" s="152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49" t="str">
        <f t="shared" si="3"/>
        <v/>
      </c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52"/>
      <c r="AU49" s="152"/>
      <c r="AV49" s="152"/>
      <c r="AW49" s="152"/>
      <c r="AX49" s="152"/>
      <c r="AY49" s="152"/>
      <c r="AZ49" s="152"/>
      <c r="BA49" s="152"/>
      <c r="BB49" s="152"/>
      <c r="BC49" s="166"/>
      <c r="BH49" s="151">
        <v>53</v>
      </c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49" t="str">
        <f t="shared" si="2"/>
        <v/>
      </c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52"/>
      <c r="DB49" s="152"/>
      <c r="DC49" s="152"/>
      <c r="DD49" s="152"/>
      <c r="DE49" s="152"/>
      <c r="DF49" s="152"/>
      <c r="DG49" s="152"/>
      <c r="DH49" s="152"/>
      <c r="DI49" s="152"/>
      <c r="DJ49" s="166"/>
    </row>
    <row r="50" spans="1:114" x14ac:dyDescent="0.2">
      <c r="A50" s="151">
        <v>25</v>
      </c>
      <c r="B50" s="152"/>
      <c r="C50" s="152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49" t="str">
        <f t="shared" si="3"/>
        <v/>
      </c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52"/>
      <c r="AU50" s="152"/>
      <c r="AV50" s="152"/>
      <c r="AW50" s="152"/>
      <c r="AX50" s="152"/>
      <c r="AY50" s="152"/>
      <c r="AZ50" s="152"/>
      <c r="BA50" s="152"/>
      <c r="BB50" s="152"/>
      <c r="BC50" s="166"/>
      <c r="BH50" s="151">
        <v>54</v>
      </c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49" t="str">
        <f t="shared" si="2"/>
        <v/>
      </c>
      <c r="CQ50" s="149"/>
      <c r="CR50" s="149"/>
      <c r="CS50" s="149"/>
      <c r="CT50" s="149"/>
      <c r="CU50" s="149"/>
      <c r="CV50" s="149"/>
      <c r="CW50" s="149"/>
      <c r="CX50" s="149"/>
      <c r="CY50" s="149"/>
      <c r="CZ50" s="149"/>
      <c r="DA50" s="152"/>
      <c r="DB50" s="152"/>
      <c r="DC50" s="152"/>
      <c r="DD50" s="152"/>
      <c r="DE50" s="152"/>
      <c r="DF50" s="152"/>
      <c r="DG50" s="152"/>
      <c r="DH50" s="152"/>
      <c r="DI50" s="152"/>
      <c r="DJ50" s="166"/>
    </row>
    <row r="51" spans="1:114" x14ac:dyDescent="0.2">
      <c r="A51" s="151">
        <v>26</v>
      </c>
      <c r="B51" s="152"/>
      <c r="C51" s="152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49" t="str">
        <f t="shared" si="3"/>
        <v/>
      </c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52"/>
      <c r="AU51" s="152"/>
      <c r="AV51" s="152"/>
      <c r="AW51" s="152"/>
      <c r="AX51" s="152"/>
      <c r="AY51" s="152"/>
      <c r="AZ51" s="152"/>
      <c r="BA51" s="152"/>
      <c r="BB51" s="152"/>
      <c r="BC51" s="166"/>
      <c r="BH51" s="151">
        <v>55</v>
      </c>
      <c r="BI51" s="152"/>
      <c r="BJ51" s="152"/>
      <c r="BK51" s="152"/>
      <c r="BL51" s="152"/>
      <c r="BM51" s="152"/>
      <c r="BN51" s="152"/>
      <c r="BO51" s="152"/>
      <c r="BP51" s="152"/>
      <c r="BQ51" s="152"/>
      <c r="BR51" s="152"/>
      <c r="BS51" s="152"/>
      <c r="BT51" s="152"/>
      <c r="BU51" s="152"/>
      <c r="BV51" s="152"/>
      <c r="BW51" s="152"/>
      <c r="BX51" s="152"/>
      <c r="BY51" s="152"/>
      <c r="BZ51" s="152"/>
      <c r="CA51" s="152"/>
      <c r="CB51" s="152"/>
      <c r="CC51" s="152"/>
      <c r="CD51" s="152"/>
      <c r="CE51" s="152"/>
      <c r="CF51" s="152"/>
      <c r="CG51" s="152"/>
      <c r="CH51" s="152"/>
      <c r="CI51" s="152"/>
      <c r="CJ51" s="152"/>
      <c r="CK51" s="152"/>
      <c r="CL51" s="152"/>
      <c r="CM51" s="152"/>
      <c r="CN51" s="152"/>
      <c r="CO51" s="152"/>
      <c r="CP51" s="149" t="str">
        <f t="shared" si="2"/>
        <v/>
      </c>
      <c r="CQ51" s="149"/>
      <c r="CR51" s="149"/>
      <c r="CS51" s="149"/>
      <c r="CT51" s="149"/>
      <c r="CU51" s="149"/>
      <c r="CV51" s="149"/>
      <c r="CW51" s="149"/>
      <c r="CX51" s="149"/>
      <c r="CY51" s="149"/>
      <c r="CZ51" s="149"/>
      <c r="DA51" s="152"/>
      <c r="DB51" s="152"/>
      <c r="DC51" s="152"/>
      <c r="DD51" s="152"/>
      <c r="DE51" s="152"/>
      <c r="DF51" s="152"/>
      <c r="DG51" s="152"/>
      <c r="DH51" s="152"/>
      <c r="DI51" s="152"/>
      <c r="DJ51" s="166"/>
    </row>
    <row r="52" spans="1:114" x14ac:dyDescent="0.2">
      <c r="A52" s="151">
        <v>27</v>
      </c>
      <c r="B52" s="152"/>
      <c r="C52" s="152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49" t="str">
        <f t="shared" si="3"/>
        <v/>
      </c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52"/>
      <c r="AU52" s="152"/>
      <c r="AV52" s="152"/>
      <c r="AW52" s="152"/>
      <c r="AX52" s="152"/>
      <c r="AY52" s="152"/>
      <c r="AZ52" s="152"/>
      <c r="BA52" s="152"/>
      <c r="BB52" s="152"/>
      <c r="BC52" s="166"/>
      <c r="BH52" s="151">
        <v>56</v>
      </c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152"/>
      <c r="CA52" s="152"/>
      <c r="CB52" s="152"/>
      <c r="CC52" s="152"/>
      <c r="CD52" s="152"/>
      <c r="CE52" s="152"/>
      <c r="CF52" s="152"/>
      <c r="CG52" s="152"/>
      <c r="CH52" s="152"/>
      <c r="CI52" s="152"/>
      <c r="CJ52" s="152"/>
      <c r="CK52" s="152"/>
      <c r="CL52" s="152"/>
      <c r="CM52" s="152"/>
      <c r="CN52" s="152"/>
      <c r="CO52" s="152"/>
      <c r="CP52" s="149" t="str">
        <f t="shared" si="2"/>
        <v/>
      </c>
      <c r="CQ52" s="149"/>
      <c r="CR52" s="149"/>
      <c r="CS52" s="149"/>
      <c r="CT52" s="149"/>
      <c r="CU52" s="149"/>
      <c r="CV52" s="149"/>
      <c r="CW52" s="149"/>
      <c r="CX52" s="149"/>
      <c r="CY52" s="149"/>
      <c r="CZ52" s="149"/>
      <c r="DA52" s="152"/>
      <c r="DB52" s="152"/>
      <c r="DC52" s="152"/>
      <c r="DD52" s="152"/>
      <c r="DE52" s="152"/>
      <c r="DF52" s="152"/>
      <c r="DG52" s="152"/>
      <c r="DH52" s="152"/>
      <c r="DI52" s="152"/>
      <c r="DJ52" s="166"/>
    </row>
    <row r="53" spans="1:114" x14ac:dyDescent="0.2">
      <c r="A53" s="151">
        <v>28</v>
      </c>
      <c r="B53" s="152"/>
      <c r="C53" s="152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49" t="str">
        <f t="shared" si="3"/>
        <v/>
      </c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52"/>
      <c r="AU53" s="152"/>
      <c r="AV53" s="152"/>
      <c r="AW53" s="152"/>
      <c r="AX53" s="152"/>
      <c r="AY53" s="152"/>
      <c r="AZ53" s="152"/>
      <c r="BA53" s="152"/>
      <c r="BB53" s="152"/>
      <c r="BC53" s="166"/>
      <c r="BH53" s="151">
        <v>57</v>
      </c>
      <c r="BI53" s="152"/>
      <c r="BJ53" s="152"/>
      <c r="BK53" s="152"/>
      <c r="BL53" s="152"/>
      <c r="BM53" s="152"/>
      <c r="BN53" s="152"/>
      <c r="BO53" s="152"/>
      <c r="BP53" s="152"/>
      <c r="BQ53" s="152"/>
      <c r="BR53" s="152"/>
      <c r="BS53" s="152"/>
      <c r="BT53" s="152"/>
      <c r="BU53" s="152"/>
      <c r="BV53" s="152"/>
      <c r="BW53" s="152"/>
      <c r="BX53" s="152"/>
      <c r="BY53" s="152"/>
      <c r="BZ53" s="152"/>
      <c r="CA53" s="152"/>
      <c r="CB53" s="152"/>
      <c r="CC53" s="152"/>
      <c r="CD53" s="152"/>
      <c r="CE53" s="152"/>
      <c r="CF53" s="152"/>
      <c r="CG53" s="152"/>
      <c r="CH53" s="152"/>
      <c r="CI53" s="152"/>
      <c r="CJ53" s="152"/>
      <c r="CK53" s="152"/>
      <c r="CL53" s="152"/>
      <c r="CM53" s="152"/>
      <c r="CN53" s="152"/>
      <c r="CO53" s="152"/>
      <c r="CP53" s="149" t="str">
        <f t="shared" si="2"/>
        <v/>
      </c>
      <c r="CQ53" s="149"/>
      <c r="CR53" s="149"/>
      <c r="CS53" s="149"/>
      <c r="CT53" s="149"/>
      <c r="CU53" s="149"/>
      <c r="CV53" s="149"/>
      <c r="CW53" s="149"/>
      <c r="CX53" s="149"/>
      <c r="CY53" s="149"/>
      <c r="CZ53" s="149"/>
      <c r="DA53" s="152"/>
      <c r="DB53" s="152"/>
      <c r="DC53" s="152"/>
      <c r="DD53" s="152"/>
      <c r="DE53" s="152"/>
      <c r="DF53" s="152"/>
      <c r="DG53" s="152"/>
      <c r="DH53" s="152"/>
      <c r="DI53" s="152"/>
      <c r="DJ53" s="166"/>
    </row>
    <row r="54" spans="1:114" ht="13.5" thickBot="1" x14ac:dyDescent="0.25">
      <c r="A54" s="156">
        <v>29</v>
      </c>
      <c r="B54" s="99"/>
      <c r="C54" s="99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101" t="str">
        <f t="shared" si="3"/>
        <v/>
      </c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99"/>
      <c r="AU54" s="99"/>
      <c r="AV54" s="99"/>
      <c r="AW54" s="99"/>
      <c r="AX54" s="99"/>
      <c r="AY54" s="99"/>
      <c r="AZ54" s="99"/>
      <c r="BA54" s="99"/>
      <c r="BB54" s="99"/>
      <c r="BC54" s="100"/>
      <c r="BH54" s="156">
        <v>58</v>
      </c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101" t="str">
        <f t="shared" si="2"/>
        <v/>
      </c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99"/>
      <c r="DB54" s="99"/>
      <c r="DC54" s="99"/>
      <c r="DD54" s="99"/>
      <c r="DE54" s="99"/>
      <c r="DF54" s="99"/>
      <c r="DG54" s="99"/>
      <c r="DH54" s="99"/>
      <c r="DI54" s="99"/>
      <c r="DJ54" s="100"/>
    </row>
    <row r="55" spans="1:114" ht="13.5" thickTop="1" x14ac:dyDescent="0.2"/>
  </sheetData>
  <mergeCells count="496">
    <mergeCell ref="BH54:BJ54"/>
    <mergeCell ref="BK54:BY54"/>
    <mergeCell ref="BZ54:CD54"/>
    <mergeCell ref="CE54:CO54"/>
    <mergeCell ref="CP54:CZ54"/>
    <mergeCell ref="DA54:DJ54"/>
    <mergeCell ref="A54:C54"/>
    <mergeCell ref="D54:R54"/>
    <mergeCell ref="S54:W54"/>
    <mergeCell ref="X54:AH54"/>
    <mergeCell ref="AI54:AS54"/>
    <mergeCell ref="AT54:BC54"/>
    <mergeCell ref="AT53:BC53"/>
    <mergeCell ref="BH52:BJ52"/>
    <mergeCell ref="BK52:BY52"/>
    <mergeCell ref="BZ52:CD52"/>
    <mergeCell ref="CE52:CO52"/>
    <mergeCell ref="CP52:CZ52"/>
    <mergeCell ref="DA52:DJ52"/>
    <mergeCell ref="A52:C52"/>
    <mergeCell ref="D52:R52"/>
    <mergeCell ref="S52:W52"/>
    <mergeCell ref="X52:AH52"/>
    <mergeCell ref="AI52:AS52"/>
    <mergeCell ref="AT52:BC52"/>
    <mergeCell ref="BH53:BJ53"/>
    <mergeCell ref="BK53:BY53"/>
    <mergeCell ref="BZ53:CD53"/>
    <mergeCell ref="CE53:CO53"/>
    <mergeCell ref="CP53:CZ53"/>
    <mergeCell ref="DA53:DJ53"/>
    <mergeCell ref="A53:C53"/>
    <mergeCell ref="D53:R53"/>
    <mergeCell ref="S53:W53"/>
    <mergeCell ref="X53:AH53"/>
    <mergeCell ref="AI53:AS53"/>
    <mergeCell ref="BH51:BJ51"/>
    <mergeCell ref="BK51:BY51"/>
    <mergeCell ref="BZ51:CD51"/>
    <mergeCell ref="CE51:CO51"/>
    <mergeCell ref="CP51:CZ51"/>
    <mergeCell ref="DA51:DJ51"/>
    <mergeCell ref="A51:C51"/>
    <mergeCell ref="D51:R51"/>
    <mergeCell ref="S51:W51"/>
    <mergeCell ref="X51:AH51"/>
    <mergeCell ref="AI51:AS51"/>
    <mergeCell ref="AT51:BC51"/>
    <mergeCell ref="BH50:BJ50"/>
    <mergeCell ref="BK50:BY50"/>
    <mergeCell ref="BZ50:CD50"/>
    <mergeCell ref="CE50:CO50"/>
    <mergeCell ref="CP50:CZ50"/>
    <mergeCell ref="DA50:DJ50"/>
    <mergeCell ref="A50:C50"/>
    <mergeCell ref="D50:R50"/>
    <mergeCell ref="S50:W50"/>
    <mergeCell ref="X50:AH50"/>
    <mergeCell ref="AI50:AS50"/>
    <mergeCell ref="AT50:BC50"/>
    <mergeCell ref="BH49:BJ49"/>
    <mergeCell ref="BK49:BY49"/>
    <mergeCell ref="BZ49:CD49"/>
    <mergeCell ref="CE49:CO49"/>
    <mergeCell ref="CP49:CZ49"/>
    <mergeCell ref="DA49:DJ49"/>
    <mergeCell ref="A49:C49"/>
    <mergeCell ref="D49:R49"/>
    <mergeCell ref="S49:W49"/>
    <mergeCell ref="X49:AH49"/>
    <mergeCell ref="AI49:AS49"/>
    <mergeCell ref="AT49:BC49"/>
    <mergeCell ref="BH48:BJ48"/>
    <mergeCell ref="BK48:BY48"/>
    <mergeCell ref="BZ48:CD48"/>
    <mergeCell ref="CE48:CO48"/>
    <mergeCell ref="CP48:CZ48"/>
    <mergeCell ref="DA48:DJ48"/>
    <mergeCell ref="A48:C48"/>
    <mergeCell ref="D48:R48"/>
    <mergeCell ref="S48:W48"/>
    <mergeCell ref="X48:AH48"/>
    <mergeCell ref="AI48:AS48"/>
    <mergeCell ref="AT48:BC48"/>
    <mergeCell ref="BH47:BJ47"/>
    <mergeCell ref="BK47:BY47"/>
    <mergeCell ref="BZ47:CD47"/>
    <mergeCell ref="CE47:CO47"/>
    <mergeCell ref="CP47:CZ47"/>
    <mergeCell ref="DA47:DJ47"/>
    <mergeCell ref="A47:C47"/>
    <mergeCell ref="D47:R47"/>
    <mergeCell ref="S47:W47"/>
    <mergeCell ref="X47:AH47"/>
    <mergeCell ref="AI47:AS47"/>
    <mergeCell ref="AT47:BC47"/>
    <mergeCell ref="BH46:BJ46"/>
    <mergeCell ref="BK46:BY46"/>
    <mergeCell ref="BZ46:CD46"/>
    <mergeCell ref="CE46:CO46"/>
    <mergeCell ref="CP46:CZ46"/>
    <mergeCell ref="DA46:DJ46"/>
    <mergeCell ref="A46:C46"/>
    <mergeCell ref="D46:R46"/>
    <mergeCell ref="S46:W46"/>
    <mergeCell ref="X46:AH46"/>
    <mergeCell ref="AI46:AS46"/>
    <mergeCell ref="AT46:BC46"/>
    <mergeCell ref="BH45:BJ45"/>
    <mergeCell ref="BK45:BY45"/>
    <mergeCell ref="BZ45:CD45"/>
    <mergeCell ref="CE45:CO45"/>
    <mergeCell ref="CP45:CZ45"/>
    <mergeCell ref="DA45:DJ45"/>
    <mergeCell ref="A45:C45"/>
    <mergeCell ref="D45:R45"/>
    <mergeCell ref="S45:W45"/>
    <mergeCell ref="X45:AH45"/>
    <mergeCell ref="AI45:AS45"/>
    <mergeCell ref="AT45:BC45"/>
    <mergeCell ref="BH44:BJ44"/>
    <mergeCell ref="BK44:BY44"/>
    <mergeCell ref="BZ44:CD44"/>
    <mergeCell ref="CE44:CO44"/>
    <mergeCell ref="CP44:CZ44"/>
    <mergeCell ref="DA44:DJ44"/>
    <mergeCell ref="A44:C44"/>
    <mergeCell ref="D44:R44"/>
    <mergeCell ref="S44:W44"/>
    <mergeCell ref="X44:AH44"/>
    <mergeCell ref="AI44:AS44"/>
    <mergeCell ref="AT44:BC44"/>
    <mergeCell ref="BH43:BJ43"/>
    <mergeCell ref="BK43:BY43"/>
    <mergeCell ref="BZ43:CD43"/>
    <mergeCell ref="CE43:CO43"/>
    <mergeCell ref="CP43:CZ43"/>
    <mergeCell ref="DA43:DJ43"/>
    <mergeCell ref="A43:C43"/>
    <mergeCell ref="D43:R43"/>
    <mergeCell ref="S43:W43"/>
    <mergeCell ref="X43:AH43"/>
    <mergeCell ref="AI43:AS43"/>
    <mergeCell ref="AT43:BC43"/>
    <mergeCell ref="BH42:BJ42"/>
    <mergeCell ref="BK42:BY42"/>
    <mergeCell ref="BZ42:CD42"/>
    <mergeCell ref="CE42:CO42"/>
    <mergeCell ref="CP42:CZ42"/>
    <mergeCell ref="DA42:DJ42"/>
    <mergeCell ref="A42:C42"/>
    <mergeCell ref="D42:R42"/>
    <mergeCell ref="S42:W42"/>
    <mergeCell ref="X42:AH42"/>
    <mergeCell ref="AI42:AS42"/>
    <mergeCell ref="AT42:BC42"/>
    <mergeCell ref="BH41:BJ41"/>
    <mergeCell ref="BK41:BY41"/>
    <mergeCell ref="BZ41:CD41"/>
    <mergeCell ref="CE41:CO41"/>
    <mergeCell ref="CP41:CZ41"/>
    <mergeCell ref="DA41:DJ41"/>
    <mergeCell ref="A41:C41"/>
    <mergeCell ref="D41:R41"/>
    <mergeCell ref="S41:W41"/>
    <mergeCell ref="X41:AH41"/>
    <mergeCell ref="AI41:AS41"/>
    <mergeCell ref="AT41:BC41"/>
    <mergeCell ref="BH40:BJ40"/>
    <mergeCell ref="BK40:BY40"/>
    <mergeCell ref="BZ40:CD40"/>
    <mergeCell ref="CE40:CO40"/>
    <mergeCell ref="CP40:CZ40"/>
    <mergeCell ref="DA40:DJ40"/>
    <mergeCell ref="A40:C40"/>
    <mergeCell ref="D40:R40"/>
    <mergeCell ref="S40:W40"/>
    <mergeCell ref="X40:AH40"/>
    <mergeCell ref="AI40:AS40"/>
    <mergeCell ref="AT40:BC40"/>
    <mergeCell ref="BH39:BJ39"/>
    <mergeCell ref="BK39:BY39"/>
    <mergeCell ref="BZ39:CD39"/>
    <mergeCell ref="CE39:CO39"/>
    <mergeCell ref="CP39:CZ39"/>
    <mergeCell ref="DA39:DJ39"/>
    <mergeCell ref="A39:C39"/>
    <mergeCell ref="D39:R39"/>
    <mergeCell ref="S39:W39"/>
    <mergeCell ref="X39:AH39"/>
    <mergeCell ref="AI39:AS39"/>
    <mergeCell ref="AT39:BC39"/>
    <mergeCell ref="BH38:BJ38"/>
    <mergeCell ref="BK38:BY38"/>
    <mergeCell ref="BZ38:CD38"/>
    <mergeCell ref="CE38:CO38"/>
    <mergeCell ref="CP38:CZ38"/>
    <mergeCell ref="DA38:DJ38"/>
    <mergeCell ref="A38:C38"/>
    <mergeCell ref="D38:R38"/>
    <mergeCell ref="S38:W38"/>
    <mergeCell ref="X38:AH38"/>
    <mergeCell ref="AI38:AS38"/>
    <mergeCell ref="AT38:BC38"/>
    <mergeCell ref="BH37:BJ37"/>
    <mergeCell ref="BK37:BY37"/>
    <mergeCell ref="BZ37:CD37"/>
    <mergeCell ref="CE37:CO37"/>
    <mergeCell ref="CP37:CZ37"/>
    <mergeCell ref="DA37:DJ37"/>
    <mergeCell ref="A37:C37"/>
    <mergeCell ref="D37:R37"/>
    <mergeCell ref="S37:W37"/>
    <mergeCell ref="X37:AH37"/>
    <mergeCell ref="AI37:AS37"/>
    <mergeCell ref="AT37:BC37"/>
    <mergeCell ref="BH36:BJ36"/>
    <mergeCell ref="BK36:BY36"/>
    <mergeCell ref="BZ36:CD36"/>
    <mergeCell ref="CE36:CO36"/>
    <mergeCell ref="CP36:CZ36"/>
    <mergeCell ref="DA36:DJ36"/>
    <mergeCell ref="A36:C36"/>
    <mergeCell ref="D36:R36"/>
    <mergeCell ref="S36:W36"/>
    <mergeCell ref="X36:AH36"/>
    <mergeCell ref="AI36:AS36"/>
    <mergeCell ref="AT36:BC36"/>
    <mergeCell ref="BH35:BJ35"/>
    <mergeCell ref="BK35:BY35"/>
    <mergeCell ref="BZ35:CD35"/>
    <mergeCell ref="CE35:CO35"/>
    <mergeCell ref="CP35:CZ35"/>
    <mergeCell ref="DA35:DJ35"/>
    <mergeCell ref="A35:C35"/>
    <mergeCell ref="D35:R35"/>
    <mergeCell ref="S35:W35"/>
    <mergeCell ref="X35:AH35"/>
    <mergeCell ref="AI35:AS35"/>
    <mergeCell ref="AT35:BC35"/>
    <mergeCell ref="BH34:BJ34"/>
    <mergeCell ref="BK34:BY34"/>
    <mergeCell ref="BZ34:CD34"/>
    <mergeCell ref="CE34:CO34"/>
    <mergeCell ref="CP34:CZ34"/>
    <mergeCell ref="DA34:DJ34"/>
    <mergeCell ref="A34:C34"/>
    <mergeCell ref="D34:R34"/>
    <mergeCell ref="S34:W34"/>
    <mergeCell ref="X34:AH34"/>
    <mergeCell ref="AI34:AS34"/>
    <mergeCell ref="AT34:BC34"/>
    <mergeCell ref="BH33:BJ33"/>
    <mergeCell ref="BK33:BY33"/>
    <mergeCell ref="BZ33:CD33"/>
    <mergeCell ref="CE33:CO33"/>
    <mergeCell ref="CP33:CZ33"/>
    <mergeCell ref="DA33:DJ33"/>
    <mergeCell ref="A33:C33"/>
    <mergeCell ref="D33:R33"/>
    <mergeCell ref="S33:W33"/>
    <mergeCell ref="X33:AH33"/>
    <mergeCell ref="AI33:AS33"/>
    <mergeCell ref="AT33:BC33"/>
    <mergeCell ref="BH32:BJ32"/>
    <mergeCell ref="BK32:BY32"/>
    <mergeCell ref="BZ32:CD32"/>
    <mergeCell ref="CE32:CO32"/>
    <mergeCell ref="CP32:CZ32"/>
    <mergeCell ref="DA32:DJ32"/>
    <mergeCell ref="A32:C32"/>
    <mergeCell ref="D32:R32"/>
    <mergeCell ref="S32:W32"/>
    <mergeCell ref="X32:AH32"/>
    <mergeCell ref="AI32:AS32"/>
    <mergeCell ref="AT32:BC32"/>
    <mergeCell ref="BH31:BJ31"/>
    <mergeCell ref="BK31:BY31"/>
    <mergeCell ref="BZ31:CD31"/>
    <mergeCell ref="CE31:CO31"/>
    <mergeCell ref="CP31:CZ31"/>
    <mergeCell ref="DA31:DJ31"/>
    <mergeCell ref="A31:C31"/>
    <mergeCell ref="D31:R31"/>
    <mergeCell ref="S31:W31"/>
    <mergeCell ref="X31:AH31"/>
    <mergeCell ref="AI31:AS31"/>
    <mergeCell ref="AT31:BC31"/>
    <mergeCell ref="BH30:BJ30"/>
    <mergeCell ref="BK30:BY30"/>
    <mergeCell ref="BZ30:CD30"/>
    <mergeCell ref="CE30:CO30"/>
    <mergeCell ref="CP30:CZ30"/>
    <mergeCell ref="DA30:DJ30"/>
    <mergeCell ref="A30:C30"/>
    <mergeCell ref="D30:R30"/>
    <mergeCell ref="S30:W30"/>
    <mergeCell ref="X30:AH30"/>
    <mergeCell ref="AI30:AS30"/>
    <mergeCell ref="AT30:BC30"/>
    <mergeCell ref="BH29:BJ29"/>
    <mergeCell ref="BK29:BY29"/>
    <mergeCell ref="BZ29:CD29"/>
    <mergeCell ref="CE29:CO29"/>
    <mergeCell ref="CP29:CZ29"/>
    <mergeCell ref="DA29:DJ29"/>
    <mergeCell ref="A29:C29"/>
    <mergeCell ref="D29:R29"/>
    <mergeCell ref="S29:W29"/>
    <mergeCell ref="X29:AH29"/>
    <mergeCell ref="AI29:AS29"/>
    <mergeCell ref="AT29:BC29"/>
    <mergeCell ref="BH28:BJ28"/>
    <mergeCell ref="BK28:BY28"/>
    <mergeCell ref="BZ28:CD28"/>
    <mergeCell ref="CE28:CO28"/>
    <mergeCell ref="CP28:CZ28"/>
    <mergeCell ref="DA28:DJ28"/>
    <mergeCell ref="A28:C28"/>
    <mergeCell ref="D28:R28"/>
    <mergeCell ref="S28:W28"/>
    <mergeCell ref="X28:AH28"/>
    <mergeCell ref="AI28:AS28"/>
    <mergeCell ref="AT28:BC28"/>
    <mergeCell ref="BH27:BJ27"/>
    <mergeCell ref="BK27:BY27"/>
    <mergeCell ref="BZ27:CD27"/>
    <mergeCell ref="CE27:CO27"/>
    <mergeCell ref="CP27:CZ27"/>
    <mergeCell ref="DA27:DJ27"/>
    <mergeCell ref="A27:C27"/>
    <mergeCell ref="D27:R27"/>
    <mergeCell ref="S27:W27"/>
    <mergeCell ref="X27:AH27"/>
    <mergeCell ref="AI27:AS27"/>
    <mergeCell ref="AT27:BC27"/>
    <mergeCell ref="BH26:BJ26"/>
    <mergeCell ref="BK26:BY26"/>
    <mergeCell ref="BZ26:CD26"/>
    <mergeCell ref="CE26:CO26"/>
    <mergeCell ref="CP26:CZ26"/>
    <mergeCell ref="DA26:DJ26"/>
    <mergeCell ref="A26:C26"/>
    <mergeCell ref="D26:R26"/>
    <mergeCell ref="S26:W26"/>
    <mergeCell ref="X26:AH26"/>
    <mergeCell ref="AI26:AS26"/>
    <mergeCell ref="AT26:BC26"/>
    <mergeCell ref="BH25:BJ25"/>
    <mergeCell ref="BK25:BY25"/>
    <mergeCell ref="BZ25:CD25"/>
    <mergeCell ref="CE25:CO25"/>
    <mergeCell ref="CP25:CZ25"/>
    <mergeCell ref="DA25:DJ25"/>
    <mergeCell ref="A25:C25"/>
    <mergeCell ref="D25:R25"/>
    <mergeCell ref="S25:W25"/>
    <mergeCell ref="X25:AH25"/>
    <mergeCell ref="AI25:AS25"/>
    <mergeCell ref="AT25:BC25"/>
    <mergeCell ref="CM22:CX22"/>
    <mergeCell ref="CY22:DJ22"/>
    <mergeCell ref="A23:E23"/>
    <mergeCell ref="F23:AE23"/>
    <mergeCell ref="AF23:AQ23"/>
    <mergeCell ref="AR23:BC23"/>
    <mergeCell ref="BH23:BL23"/>
    <mergeCell ref="BM23:CL23"/>
    <mergeCell ref="CM23:CX23"/>
    <mergeCell ref="CY23:DJ23"/>
    <mergeCell ref="A22:E22"/>
    <mergeCell ref="F22:AE22"/>
    <mergeCell ref="AF22:AQ22"/>
    <mergeCell ref="AR22:BC22"/>
    <mergeCell ref="BH22:BL22"/>
    <mergeCell ref="BM22:CL22"/>
    <mergeCell ref="CM20:CX20"/>
    <mergeCell ref="CY20:DJ20"/>
    <mergeCell ref="A21:E21"/>
    <mergeCell ref="F21:AE21"/>
    <mergeCell ref="AF21:AQ21"/>
    <mergeCell ref="AR21:BC21"/>
    <mergeCell ref="BH21:BL21"/>
    <mergeCell ref="BM21:CL21"/>
    <mergeCell ref="CM21:CX21"/>
    <mergeCell ref="CY21:DJ21"/>
    <mergeCell ref="A20:E20"/>
    <mergeCell ref="F20:AE20"/>
    <mergeCell ref="AF20:AQ20"/>
    <mergeCell ref="AR20:BC20"/>
    <mergeCell ref="BH20:BL20"/>
    <mergeCell ref="BM20:CL20"/>
    <mergeCell ref="CM18:CX18"/>
    <mergeCell ref="CY18:DJ18"/>
    <mergeCell ref="A19:E19"/>
    <mergeCell ref="F19:AE19"/>
    <mergeCell ref="AF19:AQ19"/>
    <mergeCell ref="AR19:BC19"/>
    <mergeCell ref="BH19:BL19"/>
    <mergeCell ref="BM19:CL19"/>
    <mergeCell ref="CM19:CX19"/>
    <mergeCell ref="CY19:DJ19"/>
    <mergeCell ref="A18:E18"/>
    <mergeCell ref="F18:AE18"/>
    <mergeCell ref="AF18:AQ18"/>
    <mergeCell ref="AR18:BC18"/>
    <mergeCell ref="BH18:BL18"/>
    <mergeCell ref="BM18:CL18"/>
    <mergeCell ref="CM16:CX16"/>
    <mergeCell ref="CY17:DJ17"/>
    <mergeCell ref="A17:E17"/>
    <mergeCell ref="F17:AE17"/>
    <mergeCell ref="AF17:AQ17"/>
    <mergeCell ref="AR17:BC17"/>
    <mergeCell ref="BH17:BL17"/>
    <mergeCell ref="BM17:CL17"/>
    <mergeCell ref="CM17:CX17"/>
    <mergeCell ref="A16:E16"/>
    <mergeCell ref="F16:AE16"/>
    <mergeCell ref="AF16:AQ16"/>
    <mergeCell ref="AR16:BC16"/>
    <mergeCell ref="BH16:BL16"/>
    <mergeCell ref="BM16:CL16"/>
    <mergeCell ref="CY16:DJ16"/>
    <mergeCell ref="A15:E15"/>
    <mergeCell ref="F15:AE15"/>
    <mergeCell ref="AF15:AQ15"/>
    <mergeCell ref="AR15:BC15"/>
    <mergeCell ref="BH15:BL15"/>
    <mergeCell ref="BM15:CL15"/>
    <mergeCell ref="CM15:CX15"/>
    <mergeCell ref="CY15:DJ15"/>
    <mergeCell ref="A14:E14"/>
    <mergeCell ref="F14:AE14"/>
    <mergeCell ref="AF14:AQ14"/>
    <mergeCell ref="AR14:BC14"/>
    <mergeCell ref="BH14:BL14"/>
    <mergeCell ref="BM14:CL14"/>
    <mergeCell ref="A13:E13"/>
    <mergeCell ref="F13:AE13"/>
    <mergeCell ref="AF13:AQ13"/>
    <mergeCell ref="AR13:BC13"/>
    <mergeCell ref="BH13:BL13"/>
    <mergeCell ref="BM13:CL13"/>
    <mergeCell ref="CM13:CX13"/>
    <mergeCell ref="CY13:DJ13"/>
    <mergeCell ref="CM14:CX14"/>
    <mergeCell ref="CY14:DJ14"/>
    <mergeCell ref="CA10:CP10"/>
    <mergeCell ref="O11:AD11"/>
    <mergeCell ref="AE11:AT11"/>
    <mergeCell ref="AU11:BJ11"/>
    <mergeCell ref="BK11:BZ11"/>
    <mergeCell ref="CA11:CP11"/>
    <mergeCell ref="CE7:CL7"/>
    <mergeCell ref="CM7:CT7"/>
    <mergeCell ref="CQ11:DJ11"/>
    <mergeCell ref="A9:N9"/>
    <mergeCell ref="O9:CP9"/>
    <mergeCell ref="CQ9:DJ10"/>
    <mergeCell ref="A10:N11"/>
    <mergeCell ref="O10:AD10"/>
    <mergeCell ref="AE10:AT10"/>
    <mergeCell ref="DC5:DJ5"/>
    <mergeCell ref="O6:DJ6"/>
    <mergeCell ref="O7:Z7"/>
    <mergeCell ref="AA7:AH7"/>
    <mergeCell ref="AI7:AP7"/>
    <mergeCell ref="AQ7:AX7"/>
    <mergeCell ref="AY7:BF7"/>
    <mergeCell ref="BG7:BN7"/>
    <mergeCell ref="BO7:BV7"/>
    <mergeCell ref="BW7:CD7"/>
    <mergeCell ref="BG5:BN5"/>
    <mergeCell ref="BO5:BV5"/>
    <mergeCell ref="BW5:CD5"/>
    <mergeCell ref="CE5:CL5"/>
    <mergeCell ref="CM5:CT5"/>
    <mergeCell ref="CU5:DB5"/>
    <mergeCell ref="AU10:BJ10"/>
    <mergeCell ref="BK10:BZ10"/>
    <mergeCell ref="BZ1:DJ2"/>
    <mergeCell ref="A4:N4"/>
    <mergeCell ref="O4:Z4"/>
    <mergeCell ref="AA4:DJ4"/>
    <mergeCell ref="A5:N7"/>
    <mergeCell ref="O5:Z5"/>
    <mergeCell ref="AA5:AH5"/>
    <mergeCell ref="AI5:AP5"/>
    <mergeCell ref="AQ5:AX5"/>
    <mergeCell ref="AY5:BF5"/>
    <mergeCell ref="A1:O2"/>
    <mergeCell ref="P1:AZ2"/>
    <mergeCell ref="BK1:BY2"/>
    <mergeCell ref="CU7:DB7"/>
    <mergeCell ref="DC7:DJ7"/>
  </mergeCells>
  <conditionalFormatting sqref="AR14:BC14 CY14:DJ23">
    <cfRule type="expression" dxfId="22" priority="20">
      <formula>AR14&gt;AF14</formula>
    </cfRule>
  </conditionalFormatting>
  <conditionalFormatting sqref="AR15:BC23">
    <cfRule type="expression" dxfId="21" priority="19">
      <formula>AR15&gt;AF15</formula>
    </cfRule>
  </conditionalFormatting>
  <conditionalFormatting sqref="BZ1:DJ2">
    <cfRule type="expression" dxfId="20" priority="18">
      <formula>$BZ$1&gt;$CQ$11</formula>
    </cfRule>
  </conditionalFormatting>
  <conditionalFormatting sqref="O5:Z5">
    <cfRule type="expression" dxfId="19" priority="17">
      <formula>$BZ$1&lt;=$O$7</formula>
    </cfRule>
  </conditionalFormatting>
  <conditionalFormatting sqref="AA5:AH5">
    <cfRule type="expression" dxfId="18" priority="16">
      <formula>AND($BZ$1&gt;$O$7,$BZ$1&lt;=$AA$7)</formula>
    </cfRule>
  </conditionalFormatting>
  <conditionalFormatting sqref="AI5:AP5">
    <cfRule type="expression" dxfId="17" priority="15">
      <formula>AND($BZ$1&gt;$AA$7,$BZ$1&lt;=$AI$7)</formula>
    </cfRule>
  </conditionalFormatting>
  <conditionalFormatting sqref="AQ5">
    <cfRule type="expression" dxfId="16" priority="14">
      <formula>AND($BZ$1&gt;$AI$7,$BZ$1&lt;=$AQ$7)</formula>
    </cfRule>
  </conditionalFormatting>
  <conditionalFormatting sqref="AY5:BF5">
    <cfRule type="expression" dxfId="15" priority="13">
      <formula>AND($BZ$1&gt;$AQ$7,$BZ$1&lt;=$AY$7)</formula>
    </cfRule>
  </conditionalFormatting>
  <conditionalFormatting sqref="BG5:BN5">
    <cfRule type="expression" dxfId="14" priority="12">
      <formula>AND($BZ$1&gt;$AY$7,$BZ$1&lt;=$BG$7)</formula>
    </cfRule>
  </conditionalFormatting>
  <conditionalFormatting sqref="BO5:BV5">
    <cfRule type="expression" dxfId="13" priority="11">
      <formula>AND($BZ$1&gt;$BG$7,$BZ$1&lt;=$BO$7)</formula>
    </cfRule>
  </conditionalFormatting>
  <conditionalFormatting sqref="BW5:CD5">
    <cfRule type="expression" dxfId="12" priority="10">
      <formula>AND($BZ$1&gt;$BO$7,$BZ$1&lt;=$BW$7)</formula>
    </cfRule>
  </conditionalFormatting>
  <conditionalFormatting sqref="CE5:CL5">
    <cfRule type="expression" dxfId="11" priority="9">
      <formula>AND($BZ$1&gt;$BW$7,$BZ$1&lt;=$CE$7)</formula>
    </cfRule>
  </conditionalFormatting>
  <conditionalFormatting sqref="CM5:CT5">
    <cfRule type="expression" dxfId="10" priority="8">
      <formula>AND($BZ$1&gt;$CE$7,$BZ$1&lt;=$CM$7)</formula>
    </cfRule>
  </conditionalFormatting>
  <conditionalFormatting sqref="CU5:DB5">
    <cfRule type="expression" dxfId="9" priority="7">
      <formula>AND($BZ$1&gt;$CM$7,$BZ$1&lt;=$CU$7)</formula>
    </cfRule>
  </conditionalFormatting>
  <conditionalFormatting sqref="DC5:DJ5">
    <cfRule type="expression" dxfId="8" priority="6">
      <formula>AND($BZ$1&gt;$CU$7,$BZ$1&lt;=$DC$7)</formula>
    </cfRule>
  </conditionalFormatting>
  <conditionalFormatting sqref="O10:AD10">
    <cfRule type="expression" dxfId="7" priority="5">
      <formula>$BZ$1&lt;=$O$11</formula>
    </cfRule>
  </conditionalFormatting>
  <conditionalFormatting sqref="AE10:AT10">
    <cfRule type="expression" dxfId="6" priority="4">
      <formula>AND($BZ$1&gt;$O$11,$BZ$1&lt;=$AE$11)</formula>
    </cfRule>
  </conditionalFormatting>
  <conditionalFormatting sqref="AU10:BJ10">
    <cfRule type="expression" dxfId="5" priority="3">
      <formula>AND($BZ$1&gt;$AE$11,$BZ$1&lt;=$AU$11)</formula>
    </cfRule>
  </conditionalFormatting>
  <conditionalFormatting sqref="BK10:BZ10">
    <cfRule type="expression" dxfId="4" priority="2">
      <formula>AND($BZ$1&gt;$AU$11,$BZ$1&lt;=$BK$11)</formula>
    </cfRule>
  </conditionalFormatting>
  <conditionalFormatting sqref="CA10:CP10">
    <cfRule type="expression" dxfId="3" priority="1">
      <formula>AND($BZ$1&gt;$BK$11,$BZ$1&lt;=$CA$11)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theme="0"/>
  </sheetPr>
  <dimension ref="A1:AP37"/>
  <sheetViews>
    <sheetView zoomScale="70" zoomScaleNormal="70" workbookViewId="0">
      <selection activeCell="AO32" sqref="AO32"/>
    </sheetView>
  </sheetViews>
  <sheetFormatPr defaultRowHeight="15" x14ac:dyDescent="0.25"/>
  <cols>
    <col min="1" max="30" width="3.7109375" customWidth="1"/>
    <col min="31" max="31" width="14.7109375" customWidth="1"/>
    <col min="32" max="32" width="13.140625" customWidth="1"/>
    <col min="33" max="33" width="3.7109375" customWidth="1"/>
    <col min="34" max="34" width="6" customWidth="1"/>
    <col min="35" max="35" width="6.42578125" customWidth="1"/>
  </cols>
  <sheetData>
    <row r="1" spans="1:42" x14ac:dyDescent="0.25">
      <c r="A1" s="1">
        <f>$AN$5</f>
        <v>2</v>
      </c>
      <c r="B1" s="2">
        <f t="shared" ref="B1:AD9" si="0">$AN$5</f>
        <v>2</v>
      </c>
      <c r="C1" s="1">
        <f t="shared" si="0"/>
        <v>2</v>
      </c>
      <c r="D1" s="2">
        <f t="shared" si="0"/>
        <v>2</v>
      </c>
      <c r="E1" s="1">
        <f t="shared" si="0"/>
        <v>2</v>
      </c>
      <c r="F1" s="2">
        <f t="shared" si="0"/>
        <v>2</v>
      </c>
      <c r="G1" s="1">
        <f t="shared" si="0"/>
        <v>2</v>
      </c>
      <c r="H1" s="2">
        <f t="shared" si="0"/>
        <v>2</v>
      </c>
      <c r="I1" s="1">
        <f t="shared" si="0"/>
        <v>2</v>
      </c>
      <c r="J1" s="2">
        <f t="shared" si="0"/>
        <v>2</v>
      </c>
      <c r="K1" s="1">
        <f t="shared" si="0"/>
        <v>2</v>
      </c>
      <c r="L1" s="2">
        <f t="shared" si="0"/>
        <v>2</v>
      </c>
      <c r="M1" s="1">
        <f t="shared" si="0"/>
        <v>2</v>
      </c>
      <c r="N1" s="2">
        <f t="shared" si="0"/>
        <v>2</v>
      </c>
      <c r="O1" s="1">
        <f t="shared" si="0"/>
        <v>2</v>
      </c>
      <c r="P1" s="2">
        <f t="shared" si="0"/>
        <v>2</v>
      </c>
      <c r="Q1" s="1">
        <f t="shared" si="0"/>
        <v>2</v>
      </c>
      <c r="R1" s="2">
        <f t="shared" si="0"/>
        <v>2</v>
      </c>
      <c r="S1" s="1">
        <f t="shared" si="0"/>
        <v>2</v>
      </c>
      <c r="T1" s="2">
        <f t="shared" si="0"/>
        <v>2</v>
      </c>
      <c r="U1" s="1">
        <f t="shared" si="0"/>
        <v>2</v>
      </c>
      <c r="V1" s="2">
        <f t="shared" si="0"/>
        <v>2</v>
      </c>
      <c r="W1" s="1">
        <f t="shared" si="0"/>
        <v>2</v>
      </c>
      <c r="X1" s="2">
        <f t="shared" si="0"/>
        <v>2</v>
      </c>
      <c r="Y1" s="1">
        <f t="shared" si="0"/>
        <v>2</v>
      </c>
      <c r="Z1" s="2">
        <f t="shared" si="0"/>
        <v>2</v>
      </c>
      <c r="AA1" s="1">
        <f t="shared" si="0"/>
        <v>2</v>
      </c>
      <c r="AB1" s="2">
        <f t="shared" si="0"/>
        <v>2</v>
      </c>
      <c r="AC1" s="1">
        <f t="shared" si="0"/>
        <v>2</v>
      </c>
      <c r="AD1" s="2">
        <f t="shared" si="0"/>
        <v>2</v>
      </c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x14ac:dyDescent="0.25">
      <c r="A2" s="5">
        <f t="shared" ref="A2:P25" si="1">$AN$5</f>
        <v>2</v>
      </c>
      <c r="B2" s="6">
        <f t="shared" si="0"/>
        <v>2</v>
      </c>
      <c r="C2" s="5">
        <f t="shared" si="0"/>
        <v>2</v>
      </c>
      <c r="D2" s="6">
        <f t="shared" si="0"/>
        <v>2</v>
      </c>
      <c r="E2" s="5">
        <f t="shared" si="0"/>
        <v>2</v>
      </c>
      <c r="F2" s="6">
        <f t="shared" si="0"/>
        <v>2</v>
      </c>
      <c r="G2" s="5">
        <f t="shared" si="0"/>
        <v>2</v>
      </c>
      <c r="H2" s="6">
        <f t="shared" si="0"/>
        <v>2</v>
      </c>
      <c r="I2" s="5">
        <f t="shared" si="0"/>
        <v>2</v>
      </c>
      <c r="J2" s="6">
        <f t="shared" si="0"/>
        <v>2</v>
      </c>
      <c r="K2" s="5">
        <f t="shared" si="0"/>
        <v>2</v>
      </c>
      <c r="L2" s="6">
        <f t="shared" si="0"/>
        <v>2</v>
      </c>
      <c r="M2" s="5">
        <f t="shared" si="0"/>
        <v>2</v>
      </c>
      <c r="N2" s="6">
        <f t="shared" si="0"/>
        <v>2</v>
      </c>
      <c r="O2" s="5">
        <f t="shared" si="0"/>
        <v>2</v>
      </c>
      <c r="P2" s="6">
        <f t="shared" si="0"/>
        <v>2</v>
      </c>
      <c r="Q2" s="5">
        <f t="shared" si="0"/>
        <v>2</v>
      </c>
      <c r="R2" s="6">
        <f t="shared" si="0"/>
        <v>2</v>
      </c>
      <c r="S2" s="5">
        <f t="shared" si="0"/>
        <v>2</v>
      </c>
      <c r="T2" s="6">
        <f t="shared" si="0"/>
        <v>2</v>
      </c>
      <c r="U2" s="5">
        <f t="shared" si="0"/>
        <v>2</v>
      </c>
      <c r="V2" s="6">
        <f t="shared" si="0"/>
        <v>2</v>
      </c>
      <c r="W2" s="5">
        <f t="shared" si="0"/>
        <v>2</v>
      </c>
      <c r="X2" s="6">
        <f t="shared" si="0"/>
        <v>2</v>
      </c>
      <c r="Y2" s="5">
        <f t="shared" si="0"/>
        <v>2</v>
      </c>
      <c r="Z2" s="6">
        <f t="shared" si="0"/>
        <v>2</v>
      </c>
      <c r="AA2" s="5">
        <f t="shared" si="0"/>
        <v>2</v>
      </c>
      <c r="AB2" s="6">
        <f t="shared" si="0"/>
        <v>2</v>
      </c>
      <c r="AC2" s="5">
        <f t="shared" si="0"/>
        <v>2</v>
      </c>
      <c r="AD2" s="7">
        <f t="shared" si="0"/>
        <v>2</v>
      </c>
      <c r="AF2" s="11"/>
      <c r="AG2" s="11"/>
      <c r="AH2" s="11" t="s">
        <v>0</v>
      </c>
      <c r="AI2" s="11" t="s">
        <v>1</v>
      </c>
      <c r="AJ2" s="11" t="s">
        <v>0</v>
      </c>
      <c r="AK2" s="11" t="s">
        <v>1</v>
      </c>
      <c r="AL2" s="11" t="s">
        <v>0</v>
      </c>
      <c r="AM2" s="11" t="s">
        <v>1</v>
      </c>
      <c r="AN2" s="11"/>
      <c r="AO2" s="11" t="s">
        <v>10</v>
      </c>
      <c r="AP2" s="11" t="s">
        <v>11</v>
      </c>
    </row>
    <row r="3" spans="1:42" x14ac:dyDescent="0.25">
      <c r="A3" s="2">
        <f t="shared" si="1"/>
        <v>2</v>
      </c>
      <c r="B3" s="1">
        <f t="shared" si="0"/>
        <v>2</v>
      </c>
      <c r="C3" s="4">
        <f t="shared" si="0"/>
        <v>2</v>
      </c>
      <c r="D3" s="1">
        <f t="shared" si="0"/>
        <v>2</v>
      </c>
      <c r="E3" s="2">
        <f t="shared" si="0"/>
        <v>2</v>
      </c>
      <c r="F3" s="1">
        <f t="shared" si="0"/>
        <v>2</v>
      </c>
      <c r="G3" s="2">
        <f t="shared" si="0"/>
        <v>2</v>
      </c>
      <c r="H3" s="1">
        <f t="shared" si="0"/>
        <v>2</v>
      </c>
      <c r="I3" s="2">
        <f t="shared" si="0"/>
        <v>2</v>
      </c>
      <c r="J3" s="1">
        <f t="shared" si="0"/>
        <v>2</v>
      </c>
      <c r="K3" s="2">
        <f t="shared" si="0"/>
        <v>2</v>
      </c>
      <c r="L3" s="1">
        <f t="shared" si="0"/>
        <v>2</v>
      </c>
      <c r="M3" s="2">
        <f t="shared" si="0"/>
        <v>2</v>
      </c>
      <c r="N3" s="1">
        <f t="shared" si="0"/>
        <v>2</v>
      </c>
      <c r="O3" s="2">
        <f t="shared" si="0"/>
        <v>2</v>
      </c>
      <c r="P3" s="1">
        <f t="shared" si="0"/>
        <v>2</v>
      </c>
      <c r="Q3" s="2">
        <f t="shared" si="0"/>
        <v>2</v>
      </c>
      <c r="R3" s="1">
        <f t="shared" si="0"/>
        <v>2</v>
      </c>
      <c r="S3" s="2">
        <f t="shared" si="0"/>
        <v>2</v>
      </c>
      <c r="T3" s="1">
        <f t="shared" si="0"/>
        <v>2</v>
      </c>
      <c r="U3" s="2">
        <f t="shared" si="0"/>
        <v>2</v>
      </c>
      <c r="V3" s="1">
        <f t="shared" si="0"/>
        <v>2</v>
      </c>
      <c r="W3" s="2">
        <f t="shared" si="0"/>
        <v>2</v>
      </c>
      <c r="X3" s="1">
        <f t="shared" si="0"/>
        <v>2</v>
      </c>
      <c r="Y3" s="2">
        <f t="shared" si="0"/>
        <v>2</v>
      </c>
      <c r="Z3" s="1">
        <f t="shared" si="0"/>
        <v>2</v>
      </c>
      <c r="AA3" s="2">
        <f t="shared" si="0"/>
        <v>2</v>
      </c>
      <c r="AB3" s="1">
        <f t="shared" si="0"/>
        <v>2</v>
      </c>
      <c r="AC3" s="2">
        <f t="shared" si="0"/>
        <v>2</v>
      </c>
      <c r="AD3" s="1">
        <f t="shared" si="0"/>
        <v>2</v>
      </c>
      <c r="AF3" s="11" t="s">
        <v>20</v>
      </c>
      <c r="AG3" s="11"/>
      <c r="AH3" s="11" t="str">
        <f>IF($AN$5=1,IF(ISEVEN(AP3),AO3*2.5+1.25,AO3*2.5+2.5),"")</f>
        <v/>
      </c>
      <c r="AI3" s="11">
        <f>IF($AN$5=1,AP3*2.5-1.8,-50)</f>
        <v>-50</v>
      </c>
      <c r="AJ3" s="11">
        <f ca="1">IF($AN$5=2,IF(ISEVEN(AP3),AO3*2.5+1.25,AO3*2.5+2.5),"")</f>
        <v>-1.25</v>
      </c>
      <c r="AK3" s="11">
        <f ca="1">IF($AN$5=2,AP3*2.5-1.8,-50)</f>
        <v>33.200000000000003</v>
      </c>
      <c r="AL3" s="11" t="str">
        <f>IF($AN$5=3,IF(ISEVEN(AP3),AO3*2.5+1.25,AO3*2.5+2.5),"")</f>
        <v/>
      </c>
      <c r="AM3" s="11">
        <f>IF($AN$5=3,AP3*2.5-1.8,-50)</f>
        <v>-50</v>
      </c>
      <c r="AN3" s="11"/>
      <c r="AO3" s="11">
        <f ca="1">RANDBETWEEN(-1,12)</f>
        <v>-1</v>
      </c>
      <c r="AP3" s="11">
        <f ca="1">RANDBETWEEN(1,18)</f>
        <v>14</v>
      </c>
    </row>
    <row r="4" spans="1:42" x14ac:dyDescent="0.25">
      <c r="A4">
        <f t="shared" si="1"/>
        <v>2</v>
      </c>
      <c r="B4" s="5">
        <f t="shared" si="0"/>
        <v>2</v>
      </c>
      <c r="C4" s="6">
        <f t="shared" si="0"/>
        <v>2</v>
      </c>
      <c r="D4" s="5">
        <f t="shared" si="0"/>
        <v>2</v>
      </c>
      <c r="E4" s="6">
        <f t="shared" si="0"/>
        <v>2</v>
      </c>
      <c r="F4" s="5">
        <f t="shared" si="0"/>
        <v>2</v>
      </c>
      <c r="G4" s="6">
        <f t="shared" si="0"/>
        <v>2</v>
      </c>
      <c r="H4" s="8">
        <f t="shared" si="0"/>
        <v>2</v>
      </c>
      <c r="I4" s="9">
        <f t="shared" si="0"/>
        <v>2</v>
      </c>
      <c r="J4" s="5">
        <f t="shared" si="0"/>
        <v>2</v>
      </c>
      <c r="K4" s="6">
        <f t="shared" si="0"/>
        <v>2</v>
      </c>
      <c r="L4" s="5">
        <f t="shared" si="0"/>
        <v>2</v>
      </c>
      <c r="M4" s="6">
        <f t="shared" si="0"/>
        <v>2</v>
      </c>
      <c r="N4" s="5">
        <f t="shared" si="0"/>
        <v>2</v>
      </c>
      <c r="O4" s="6">
        <f t="shared" si="0"/>
        <v>2</v>
      </c>
      <c r="P4" s="5">
        <f t="shared" si="0"/>
        <v>2</v>
      </c>
      <c r="Q4" s="6">
        <f t="shared" si="0"/>
        <v>2</v>
      </c>
      <c r="R4" s="5">
        <f t="shared" si="0"/>
        <v>2</v>
      </c>
      <c r="S4" s="6">
        <f t="shared" si="0"/>
        <v>2</v>
      </c>
      <c r="T4" s="5">
        <f t="shared" si="0"/>
        <v>2</v>
      </c>
      <c r="U4" s="6">
        <f t="shared" si="0"/>
        <v>2</v>
      </c>
      <c r="V4" s="5">
        <f t="shared" si="0"/>
        <v>2</v>
      </c>
      <c r="W4" s="6">
        <f t="shared" si="0"/>
        <v>2</v>
      </c>
      <c r="X4" s="5">
        <f t="shared" si="0"/>
        <v>2</v>
      </c>
      <c r="Y4" s="6">
        <f t="shared" si="0"/>
        <v>2</v>
      </c>
      <c r="Z4" s="5">
        <f t="shared" si="0"/>
        <v>2</v>
      </c>
      <c r="AA4" s="6">
        <f t="shared" si="0"/>
        <v>2</v>
      </c>
      <c r="AB4" s="5">
        <f t="shared" si="0"/>
        <v>2</v>
      </c>
      <c r="AC4" s="6">
        <f t="shared" si="0"/>
        <v>2</v>
      </c>
      <c r="AD4" s="3">
        <f t="shared" si="0"/>
        <v>2</v>
      </c>
      <c r="AF4" s="11" t="s">
        <v>21</v>
      </c>
      <c r="AG4" s="11"/>
      <c r="AH4" s="11" t="str">
        <f t="shared" ref="AH4:AH25" si="2">IF($AN$5=1,IF(ISEVEN(AP4),AO4*2.5+1.25,AO4*2.5+2.5),"")</f>
        <v/>
      </c>
      <c r="AI4" s="11">
        <f t="shared" ref="AI4:AI25" si="3">IF($AN$5=1,AP4*2.5-1.8,-50)</f>
        <v>-50</v>
      </c>
      <c r="AJ4" s="11">
        <f t="shared" ref="AJ4:AJ25" ca="1" si="4">IF($AN$5=2,IF(ISEVEN(AP4),AO4*2.5+1.25,AO4*2.5+2.5),"")</f>
        <v>30</v>
      </c>
      <c r="AK4" s="11">
        <f t="shared" ref="AK4:AK25" ca="1" si="5">IF($AN$5=2,AP4*2.5-1.8,-50)</f>
        <v>5.7</v>
      </c>
      <c r="AL4" s="11" t="str">
        <f t="shared" ref="AL4:AL25" si="6">IF($AN$5=3,IF(ISEVEN(AP4),AO4*2.5+1.25,AO4*2.5+2.5),"")</f>
        <v/>
      </c>
      <c r="AM4" s="11">
        <f t="shared" ref="AM4:AM25" si="7">IF($AN$5=3,AP4*2.5-1.8,-50)</f>
        <v>-50</v>
      </c>
      <c r="AN4" s="11"/>
      <c r="AO4" s="11">
        <f t="shared" ref="AO4:AO25" ca="1" si="8">RANDBETWEEN(-1,12)</f>
        <v>11</v>
      </c>
      <c r="AP4" s="11">
        <f t="shared" ref="AP4:AP25" ca="1" si="9">RANDBETWEEN(1,18)</f>
        <v>3</v>
      </c>
    </row>
    <row r="5" spans="1:42" x14ac:dyDescent="0.25">
      <c r="A5" s="1">
        <f t="shared" si="1"/>
        <v>2</v>
      </c>
      <c r="B5" s="2">
        <f t="shared" si="0"/>
        <v>2</v>
      </c>
      <c r="C5" s="1">
        <f t="shared" si="0"/>
        <v>2</v>
      </c>
      <c r="D5" s="2">
        <f t="shared" si="0"/>
        <v>2</v>
      </c>
      <c r="E5" s="1">
        <f t="shared" si="0"/>
        <v>2</v>
      </c>
      <c r="F5" s="2">
        <f t="shared" si="0"/>
        <v>2</v>
      </c>
      <c r="G5" s="1">
        <f t="shared" si="0"/>
        <v>2</v>
      </c>
      <c r="H5" s="2">
        <f t="shared" si="0"/>
        <v>2</v>
      </c>
      <c r="I5" s="1">
        <f t="shared" si="0"/>
        <v>2</v>
      </c>
      <c r="J5" s="2">
        <f t="shared" si="0"/>
        <v>2</v>
      </c>
      <c r="K5" s="1">
        <f t="shared" si="0"/>
        <v>2</v>
      </c>
      <c r="L5" s="2">
        <f t="shared" si="0"/>
        <v>2</v>
      </c>
      <c r="M5" s="1">
        <f t="shared" si="0"/>
        <v>2</v>
      </c>
      <c r="N5" s="2">
        <f t="shared" si="0"/>
        <v>2</v>
      </c>
      <c r="O5" s="1">
        <f t="shared" si="0"/>
        <v>2</v>
      </c>
      <c r="P5" s="2">
        <f t="shared" si="0"/>
        <v>2</v>
      </c>
      <c r="Q5" s="1">
        <f t="shared" si="0"/>
        <v>2</v>
      </c>
      <c r="R5" s="2">
        <f t="shared" si="0"/>
        <v>2</v>
      </c>
      <c r="S5" s="1">
        <f t="shared" si="0"/>
        <v>2</v>
      </c>
      <c r="T5" s="2">
        <f t="shared" si="0"/>
        <v>2</v>
      </c>
      <c r="U5" s="1">
        <f t="shared" si="0"/>
        <v>2</v>
      </c>
      <c r="V5" s="2">
        <f t="shared" si="0"/>
        <v>2</v>
      </c>
      <c r="W5" s="1">
        <f t="shared" si="0"/>
        <v>2</v>
      </c>
      <c r="X5" s="2">
        <f t="shared" si="0"/>
        <v>2</v>
      </c>
      <c r="Y5" s="1">
        <f t="shared" si="0"/>
        <v>2</v>
      </c>
      <c r="Z5" s="2">
        <f t="shared" si="0"/>
        <v>2</v>
      </c>
      <c r="AA5" s="1">
        <f t="shared" si="0"/>
        <v>2</v>
      </c>
      <c r="AB5" s="2">
        <f t="shared" si="0"/>
        <v>2</v>
      </c>
      <c r="AC5" s="1">
        <f t="shared" si="0"/>
        <v>2</v>
      </c>
      <c r="AD5" s="2">
        <f t="shared" si="0"/>
        <v>2</v>
      </c>
      <c r="AF5" s="11" t="s">
        <v>22</v>
      </c>
      <c r="AG5" s="11"/>
      <c r="AH5" s="11" t="str">
        <f t="shared" si="2"/>
        <v/>
      </c>
      <c r="AI5" s="11">
        <f t="shared" si="3"/>
        <v>-50</v>
      </c>
      <c r="AJ5" s="11">
        <f t="shared" ca="1" si="4"/>
        <v>31.25</v>
      </c>
      <c r="AK5" s="11">
        <f t="shared" ca="1" si="5"/>
        <v>28.2</v>
      </c>
      <c r="AL5" s="11" t="str">
        <f t="shared" si="6"/>
        <v/>
      </c>
      <c r="AM5" s="11">
        <f t="shared" si="7"/>
        <v>-50</v>
      </c>
      <c r="AN5" s="11">
        <v>2</v>
      </c>
      <c r="AO5" s="11">
        <f t="shared" ca="1" si="8"/>
        <v>12</v>
      </c>
      <c r="AP5" s="11">
        <f t="shared" ca="1" si="9"/>
        <v>12</v>
      </c>
    </row>
    <row r="6" spans="1:42" x14ac:dyDescent="0.25">
      <c r="A6" s="5">
        <f t="shared" si="1"/>
        <v>2</v>
      </c>
      <c r="B6" s="6">
        <f t="shared" si="0"/>
        <v>2</v>
      </c>
      <c r="C6" s="5">
        <f t="shared" si="0"/>
        <v>2</v>
      </c>
      <c r="D6" s="6">
        <f t="shared" si="0"/>
        <v>2</v>
      </c>
      <c r="E6" s="5">
        <f t="shared" si="0"/>
        <v>2</v>
      </c>
      <c r="F6" s="6">
        <f t="shared" si="0"/>
        <v>2</v>
      </c>
      <c r="G6" s="5">
        <f t="shared" si="0"/>
        <v>2</v>
      </c>
      <c r="H6" s="6">
        <f t="shared" si="0"/>
        <v>2</v>
      </c>
      <c r="I6" s="5">
        <f t="shared" si="0"/>
        <v>2</v>
      </c>
      <c r="J6" s="6">
        <f t="shared" si="0"/>
        <v>2</v>
      </c>
      <c r="K6" s="5">
        <f t="shared" si="0"/>
        <v>2</v>
      </c>
      <c r="L6" s="6">
        <f t="shared" si="0"/>
        <v>2</v>
      </c>
      <c r="M6" s="5">
        <f t="shared" si="0"/>
        <v>2</v>
      </c>
      <c r="N6" s="6">
        <f t="shared" si="0"/>
        <v>2</v>
      </c>
      <c r="O6" s="5">
        <f t="shared" si="0"/>
        <v>2</v>
      </c>
      <c r="P6" s="6">
        <f t="shared" si="0"/>
        <v>2</v>
      </c>
      <c r="Q6" s="5">
        <f t="shared" si="0"/>
        <v>2</v>
      </c>
      <c r="R6" s="6">
        <f t="shared" si="0"/>
        <v>2</v>
      </c>
      <c r="S6" s="5">
        <f t="shared" si="0"/>
        <v>2</v>
      </c>
      <c r="T6" s="6">
        <f t="shared" si="0"/>
        <v>2</v>
      </c>
      <c r="U6" s="5">
        <f t="shared" si="0"/>
        <v>2</v>
      </c>
      <c r="V6" s="6">
        <f t="shared" si="0"/>
        <v>2</v>
      </c>
      <c r="W6" s="5">
        <f t="shared" si="0"/>
        <v>2</v>
      </c>
      <c r="X6" s="6">
        <f t="shared" si="0"/>
        <v>2</v>
      </c>
      <c r="Y6" s="5">
        <f t="shared" si="0"/>
        <v>2</v>
      </c>
      <c r="Z6" s="6">
        <f t="shared" si="0"/>
        <v>2</v>
      </c>
      <c r="AA6" s="5">
        <f t="shared" si="0"/>
        <v>2</v>
      </c>
      <c r="AB6" s="6">
        <f t="shared" si="0"/>
        <v>2</v>
      </c>
      <c r="AC6" s="5">
        <f t="shared" si="0"/>
        <v>2</v>
      </c>
      <c r="AD6" s="7">
        <f t="shared" si="0"/>
        <v>2</v>
      </c>
      <c r="AF6" s="11"/>
      <c r="AG6" s="11"/>
      <c r="AH6" s="11" t="str">
        <f t="shared" si="2"/>
        <v/>
      </c>
      <c r="AI6" s="11">
        <f t="shared" si="3"/>
        <v>-50</v>
      </c>
      <c r="AJ6" s="11">
        <f t="shared" ca="1" si="4"/>
        <v>32.5</v>
      </c>
      <c r="AK6" s="11">
        <f t="shared" ca="1" si="5"/>
        <v>10.7</v>
      </c>
      <c r="AL6" s="11" t="str">
        <f t="shared" si="6"/>
        <v/>
      </c>
      <c r="AM6" s="11">
        <f t="shared" si="7"/>
        <v>-50</v>
      </c>
      <c r="AN6" s="11"/>
      <c r="AO6" s="11">
        <f t="shared" ca="1" si="8"/>
        <v>12</v>
      </c>
      <c r="AP6" s="11">
        <f t="shared" ca="1" si="9"/>
        <v>5</v>
      </c>
    </row>
    <row r="7" spans="1:42" x14ac:dyDescent="0.25">
      <c r="A7" s="2">
        <f t="shared" si="1"/>
        <v>2</v>
      </c>
      <c r="B7" s="1">
        <f t="shared" si="0"/>
        <v>2</v>
      </c>
      <c r="C7" s="2">
        <f t="shared" si="0"/>
        <v>2</v>
      </c>
      <c r="D7" s="1">
        <f t="shared" si="0"/>
        <v>2</v>
      </c>
      <c r="E7" s="2">
        <f t="shared" si="0"/>
        <v>2</v>
      </c>
      <c r="F7" s="1">
        <f t="shared" si="0"/>
        <v>2</v>
      </c>
      <c r="G7" s="2">
        <f t="shared" si="0"/>
        <v>2</v>
      </c>
      <c r="H7" s="1">
        <f t="shared" si="0"/>
        <v>2</v>
      </c>
      <c r="I7" s="2">
        <f t="shared" si="0"/>
        <v>2</v>
      </c>
      <c r="J7" s="1">
        <f t="shared" si="0"/>
        <v>2</v>
      </c>
      <c r="K7" s="2">
        <f t="shared" si="0"/>
        <v>2</v>
      </c>
      <c r="L7" s="1">
        <f t="shared" si="0"/>
        <v>2</v>
      </c>
      <c r="M7" s="2">
        <f t="shared" si="0"/>
        <v>2</v>
      </c>
      <c r="N7" s="1">
        <f t="shared" si="0"/>
        <v>2</v>
      </c>
      <c r="O7" s="2">
        <f t="shared" si="0"/>
        <v>2</v>
      </c>
      <c r="P7" s="1">
        <f t="shared" si="0"/>
        <v>2</v>
      </c>
      <c r="Q7" s="2">
        <f t="shared" si="0"/>
        <v>2</v>
      </c>
      <c r="R7" s="1">
        <f t="shared" si="0"/>
        <v>2</v>
      </c>
      <c r="S7" s="2">
        <f t="shared" si="0"/>
        <v>2</v>
      </c>
      <c r="T7" s="1">
        <f t="shared" si="0"/>
        <v>2</v>
      </c>
      <c r="U7" s="2">
        <f t="shared" si="0"/>
        <v>2</v>
      </c>
      <c r="V7" s="1">
        <f t="shared" si="0"/>
        <v>2</v>
      </c>
      <c r="W7" s="2">
        <f t="shared" si="0"/>
        <v>2</v>
      </c>
      <c r="X7" s="1">
        <f t="shared" si="0"/>
        <v>2</v>
      </c>
      <c r="Y7" s="2">
        <f t="shared" si="0"/>
        <v>2</v>
      </c>
      <c r="Z7" s="1">
        <f t="shared" si="0"/>
        <v>2</v>
      </c>
      <c r="AA7" s="2">
        <f t="shared" si="0"/>
        <v>2</v>
      </c>
      <c r="AB7" s="1">
        <f t="shared" si="0"/>
        <v>2</v>
      </c>
      <c r="AC7" s="2">
        <f t="shared" si="0"/>
        <v>2</v>
      </c>
      <c r="AD7" s="1">
        <f t="shared" si="0"/>
        <v>2</v>
      </c>
      <c r="AF7" s="11"/>
      <c r="AG7" s="11"/>
      <c r="AH7" s="11" t="str">
        <f t="shared" si="2"/>
        <v/>
      </c>
      <c r="AI7" s="11">
        <f t="shared" si="3"/>
        <v>-50</v>
      </c>
      <c r="AJ7" s="11">
        <f t="shared" ca="1" si="4"/>
        <v>23.75</v>
      </c>
      <c r="AK7" s="11">
        <f t="shared" ca="1" si="5"/>
        <v>18.2</v>
      </c>
      <c r="AL7" s="11" t="str">
        <f t="shared" si="6"/>
        <v/>
      </c>
      <c r="AM7" s="11">
        <f t="shared" si="7"/>
        <v>-50</v>
      </c>
      <c r="AN7" s="11"/>
      <c r="AO7" s="11">
        <f t="shared" ca="1" si="8"/>
        <v>9</v>
      </c>
      <c r="AP7" s="11">
        <f t="shared" ca="1" si="9"/>
        <v>8</v>
      </c>
    </row>
    <row r="8" spans="1:42" x14ac:dyDescent="0.25">
      <c r="A8">
        <f t="shared" si="1"/>
        <v>2</v>
      </c>
      <c r="B8" s="5">
        <f t="shared" si="0"/>
        <v>2</v>
      </c>
      <c r="C8" s="6">
        <f t="shared" si="0"/>
        <v>2</v>
      </c>
      <c r="D8" s="5">
        <f t="shared" si="0"/>
        <v>2</v>
      </c>
      <c r="E8" s="6">
        <f t="shared" si="0"/>
        <v>2</v>
      </c>
      <c r="F8" s="5">
        <f t="shared" si="0"/>
        <v>2</v>
      </c>
      <c r="G8" s="6">
        <f t="shared" si="0"/>
        <v>2</v>
      </c>
      <c r="H8" s="5">
        <f t="shared" si="0"/>
        <v>2</v>
      </c>
      <c r="I8" s="6">
        <f t="shared" si="0"/>
        <v>2</v>
      </c>
      <c r="J8" s="5">
        <f t="shared" si="0"/>
        <v>2</v>
      </c>
      <c r="K8" s="6">
        <f t="shared" si="0"/>
        <v>2</v>
      </c>
      <c r="L8" s="5">
        <f t="shared" si="0"/>
        <v>2</v>
      </c>
      <c r="M8" s="6">
        <f t="shared" si="0"/>
        <v>2</v>
      </c>
      <c r="N8" s="5">
        <f t="shared" si="0"/>
        <v>2</v>
      </c>
      <c r="O8" s="6">
        <f t="shared" si="0"/>
        <v>2</v>
      </c>
      <c r="P8" s="5">
        <f t="shared" si="0"/>
        <v>2</v>
      </c>
      <c r="Q8" s="6">
        <f t="shared" si="0"/>
        <v>2</v>
      </c>
      <c r="R8" s="5">
        <f t="shared" si="0"/>
        <v>2</v>
      </c>
      <c r="S8" s="6">
        <f t="shared" si="0"/>
        <v>2</v>
      </c>
      <c r="T8" s="5">
        <f t="shared" si="0"/>
        <v>2</v>
      </c>
      <c r="U8" s="6">
        <f t="shared" si="0"/>
        <v>2</v>
      </c>
      <c r="V8" s="5">
        <f t="shared" si="0"/>
        <v>2</v>
      </c>
      <c r="W8" s="6">
        <f t="shared" si="0"/>
        <v>2</v>
      </c>
      <c r="X8" s="5">
        <f t="shared" si="0"/>
        <v>2</v>
      </c>
      <c r="Y8" s="6">
        <f t="shared" si="0"/>
        <v>2</v>
      </c>
      <c r="Z8" s="5">
        <f t="shared" si="0"/>
        <v>2</v>
      </c>
      <c r="AA8" s="6">
        <f t="shared" si="0"/>
        <v>2</v>
      </c>
      <c r="AB8" s="5">
        <f t="shared" si="0"/>
        <v>2</v>
      </c>
      <c r="AC8" s="6">
        <f t="shared" si="0"/>
        <v>2</v>
      </c>
      <c r="AD8" s="3">
        <f t="shared" si="0"/>
        <v>2</v>
      </c>
      <c r="AF8" s="11"/>
      <c r="AG8" s="11"/>
      <c r="AH8" s="11" t="str">
        <f t="shared" si="2"/>
        <v/>
      </c>
      <c r="AI8" s="11">
        <f t="shared" si="3"/>
        <v>-50</v>
      </c>
      <c r="AJ8" s="11">
        <f t="shared" ca="1" si="4"/>
        <v>17.5</v>
      </c>
      <c r="AK8" s="11">
        <f t="shared" ca="1" si="5"/>
        <v>10.7</v>
      </c>
      <c r="AL8" s="11" t="str">
        <f t="shared" si="6"/>
        <v/>
      </c>
      <c r="AM8" s="11">
        <f t="shared" si="7"/>
        <v>-50</v>
      </c>
      <c r="AN8" s="11"/>
      <c r="AO8" s="11">
        <f t="shared" ca="1" si="8"/>
        <v>6</v>
      </c>
      <c r="AP8" s="11">
        <f t="shared" ca="1" si="9"/>
        <v>5</v>
      </c>
    </row>
    <row r="9" spans="1:42" x14ac:dyDescent="0.25">
      <c r="A9" s="1">
        <f t="shared" si="1"/>
        <v>2</v>
      </c>
      <c r="B9" s="2">
        <f t="shared" si="0"/>
        <v>2</v>
      </c>
      <c r="C9" s="1">
        <f t="shared" si="0"/>
        <v>2</v>
      </c>
      <c r="D9" s="2">
        <f t="shared" si="0"/>
        <v>2</v>
      </c>
      <c r="E9" s="1">
        <f t="shared" si="0"/>
        <v>2</v>
      </c>
      <c r="F9" s="2">
        <f t="shared" si="0"/>
        <v>2</v>
      </c>
      <c r="G9" s="1">
        <f t="shared" si="0"/>
        <v>2</v>
      </c>
      <c r="H9" s="2">
        <f t="shared" si="0"/>
        <v>2</v>
      </c>
      <c r="I9" s="1">
        <f t="shared" si="0"/>
        <v>2</v>
      </c>
      <c r="J9" s="2">
        <f t="shared" si="0"/>
        <v>2</v>
      </c>
      <c r="K9" s="1">
        <f t="shared" si="0"/>
        <v>2</v>
      </c>
      <c r="L9" s="2">
        <f t="shared" si="0"/>
        <v>2</v>
      </c>
      <c r="M9" s="1">
        <f t="shared" si="0"/>
        <v>2</v>
      </c>
      <c r="N9" s="2">
        <f t="shared" si="0"/>
        <v>2</v>
      </c>
      <c r="O9" s="1">
        <f t="shared" si="0"/>
        <v>2</v>
      </c>
      <c r="P9" s="2">
        <f t="shared" si="0"/>
        <v>2</v>
      </c>
      <c r="Q9" s="1">
        <f t="shared" si="0"/>
        <v>2</v>
      </c>
      <c r="R9" s="2">
        <f t="shared" si="0"/>
        <v>2</v>
      </c>
      <c r="S9" s="1">
        <f t="shared" si="0"/>
        <v>2</v>
      </c>
      <c r="T9" s="2">
        <f t="shared" si="0"/>
        <v>2</v>
      </c>
      <c r="U9" s="1">
        <f t="shared" si="0"/>
        <v>2</v>
      </c>
      <c r="V9" s="2">
        <f t="shared" si="0"/>
        <v>2</v>
      </c>
      <c r="W9" s="1">
        <f t="shared" si="0"/>
        <v>2</v>
      </c>
      <c r="X9" s="2">
        <f t="shared" si="0"/>
        <v>2</v>
      </c>
      <c r="Y9" s="1">
        <f t="shared" ref="Y9:AD9" si="10">$AN$5</f>
        <v>2</v>
      </c>
      <c r="Z9" s="2">
        <f t="shared" si="10"/>
        <v>2</v>
      </c>
      <c r="AA9" s="1">
        <f t="shared" si="10"/>
        <v>2</v>
      </c>
      <c r="AB9" s="2">
        <f t="shared" si="10"/>
        <v>2</v>
      </c>
      <c r="AC9" s="1">
        <f t="shared" si="10"/>
        <v>2</v>
      </c>
      <c r="AD9" s="2">
        <f t="shared" si="10"/>
        <v>2</v>
      </c>
      <c r="AF9" s="11"/>
      <c r="AG9" s="11"/>
      <c r="AH9" s="11" t="str">
        <f t="shared" si="2"/>
        <v/>
      </c>
      <c r="AI9" s="11">
        <f t="shared" si="3"/>
        <v>-50</v>
      </c>
      <c r="AJ9" s="11">
        <f t="shared" ca="1" si="4"/>
        <v>15</v>
      </c>
      <c r="AK9" s="11">
        <f t="shared" ca="1" si="5"/>
        <v>30.7</v>
      </c>
      <c r="AL9" s="11" t="str">
        <f t="shared" si="6"/>
        <v/>
      </c>
      <c r="AM9" s="11">
        <f t="shared" si="7"/>
        <v>-50</v>
      </c>
      <c r="AN9" s="11"/>
      <c r="AO9" s="11">
        <f t="shared" ca="1" si="8"/>
        <v>5</v>
      </c>
      <c r="AP9" s="11">
        <f t="shared" ca="1" si="9"/>
        <v>13</v>
      </c>
    </row>
    <row r="10" spans="1:42" x14ac:dyDescent="0.25">
      <c r="A10" s="5">
        <f t="shared" si="1"/>
        <v>2</v>
      </c>
      <c r="B10" s="6">
        <f t="shared" si="1"/>
        <v>2</v>
      </c>
      <c r="C10" s="5">
        <f t="shared" si="1"/>
        <v>2</v>
      </c>
      <c r="D10" s="6">
        <f t="shared" si="1"/>
        <v>2</v>
      </c>
      <c r="E10" s="5">
        <f t="shared" si="1"/>
        <v>2</v>
      </c>
      <c r="F10" s="6">
        <f t="shared" si="1"/>
        <v>2</v>
      </c>
      <c r="G10" s="5">
        <f t="shared" si="1"/>
        <v>2</v>
      </c>
      <c r="H10" s="6">
        <f t="shared" si="1"/>
        <v>2</v>
      </c>
      <c r="I10" s="5">
        <f t="shared" si="1"/>
        <v>2</v>
      </c>
      <c r="J10" s="6">
        <f t="shared" si="1"/>
        <v>2</v>
      </c>
      <c r="K10" s="5">
        <f t="shared" si="1"/>
        <v>2</v>
      </c>
      <c r="L10" s="6">
        <f t="shared" si="1"/>
        <v>2</v>
      </c>
      <c r="M10" s="5">
        <f t="shared" si="1"/>
        <v>2</v>
      </c>
      <c r="N10" s="6">
        <f t="shared" si="1"/>
        <v>2</v>
      </c>
      <c r="O10" s="5">
        <f t="shared" si="1"/>
        <v>2</v>
      </c>
      <c r="P10" s="6">
        <f t="shared" si="1"/>
        <v>2</v>
      </c>
      <c r="Q10" s="5">
        <f t="shared" ref="Q10:AD31" si="11">$AN$5</f>
        <v>2</v>
      </c>
      <c r="R10" s="6">
        <f t="shared" si="11"/>
        <v>2</v>
      </c>
      <c r="S10" s="5">
        <f t="shared" si="11"/>
        <v>2</v>
      </c>
      <c r="T10" s="6">
        <f t="shared" si="11"/>
        <v>2</v>
      </c>
      <c r="U10" s="5">
        <f t="shared" si="11"/>
        <v>2</v>
      </c>
      <c r="V10" s="6">
        <f t="shared" si="11"/>
        <v>2</v>
      </c>
      <c r="W10" s="5">
        <f t="shared" si="11"/>
        <v>2</v>
      </c>
      <c r="X10" s="6">
        <f t="shared" si="11"/>
        <v>2</v>
      </c>
      <c r="Y10" s="5">
        <f t="shared" si="11"/>
        <v>2</v>
      </c>
      <c r="Z10" s="6">
        <f t="shared" si="11"/>
        <v>2</v>
      </c>
      <c r="AA10" s="5">
        <f t="shared" si="11"/>
        <v>2</v>
      </c>
      <c r="AB10" s="6">
        <f t="shared" si="11"/>
        <v>2</v>
      </c>
      <c r="AC10" s="5">
        <f t="shared" si="11"/>
        <v>2</v>
      </c>
      <c r="AD10" s="7">
        <f t="shared" si="11"/>
        <v>2</v>
      </c>
      <c r="AF10" s="11"/>
      <c r="AG10" s="11"/>
      <c r="AH10" s="11" t="str">
        <f t="shared" si="2"/>
        <v/>
      </c>
      <c r="AI10" s="11">
        <f t="shared" si="3"/>
        <v>-50</v>
      </c>
      <c r="AJ10" s="11">
        <f t="shared" ca="1" si="4"/>
        <v>31.25</v>
      </c>
      <c r="AK10" s="11">
        <f t="shared" ca="1" si="5"/>
        <v>43.2</v>
      </c>
      <c r="AL10" s="11" t="str">
        <f t="shared" si="6"/>
        <v/>
      </c>
      <c r="AM10" s="11">
        <f t="shared" si="7"/>
        <v>-50</v>
      </c>
      <c r="AN10" s="11"/>
      <c r="AO10" s="11">
        <f t="shared" ca="1" si="8"/>
        <v>12</v>
      </c>
      <c r="AP10" s="11">
        <f t="shared" ca="1" si="9"/>
        <v>18</v>
      </c>
    </row>
    <row r="11" spans="1:42" x14ac:dyDescent="0.25">
      <c r="A11" s="2">
        <f t="shared" si="1"/>
        <v>2</v>
      </c>
      <c r="B11" s="1">
        <f t="shared" si="1"/>
        <v>2</v>
      </c>
      <c r="C11" s="2">
        <f t="shared" si="1"/>
        <v>2</v>
      </c>
      <c r="D11" s="1">
        <f t="shared" si="1"/>
        <v>2</v>
      </c>
      <c r="E11" s="2">
        <f t="shared" si="1"/>
        <v>2</v>
      </c>
      <c r="F11" s="1">
        <f t="shared" si="1"/>
        <v>2</v>
      </c>
      <c r="G11" s="2">
        <f t="shared" si="1"/>
        <v>2</v>
      </c>
      <c r="H11" s="1">
        <f t="shared" si="1"/>
        <v>2</v>
      </c>
      <c r="I11" s="2">
        <f t="shared" si="1"/>
        <v>2</v>
      </c>
      <c r="J11" s="1">
        <f t="shared" si="1"/>
        <v>2</v>
      </c>
      <c r="K11" s="2">
        <f t="shared" si="1"/>
        <v>2</v>
      </c>
      <c r="L11" s="1">
        <f t="shared" si="1"/>
        <v>2</v>
      </c>
      <c r="M11" s="2">
        <f t="shared" si="1"/>
        <v>2</v>
      </c>
      <c r="N11" s="1">
        <f t="shared" si="1"/>
        <v>2</v>
      </c>
      <c r="O11" s="2">
        <f t="shared" si="1"/>
        <v>2</v>
      </c>
      <c r="P11" s="1">
        <f t="shared" si="1"/>
        <v>2</v>
      </c>
      <c r="Q11" s="2">
        <f t="shared" si="11"/>
        <v>2</v>
      </c>
      <c r="R11" s="1">
        <f t="shared" si="11"/>
        <v>2</v>
      </c>
      <c r="S11" s="2">
        <f t="shared" si="11"/>
        <v>2</v>
      </c>
      <c r="T11" s="1">
        <f t="shared" si="11"/>
        <v>2</v>
      </c>
      <c r="U11" s="2">
        <f t="shared" si="11"/>
        <v>2</v>
      </c>
      <c r="V11" s="1">
        <f t="shared" si="11"/>
        <v>2</v>
      </c>
      <c r="W11" s="2">
        <f t="shared" si="11"/>
        <v>2</v>
      </c>
      <c r="X11" s="1">
        <f t="shared" si="11"/>
        <v>2</v>
      </c>
      <c r="Y11" s="2">
        <f t="shared" si="11"/>
        <v>2</v>
      </c>
      <c r="Z11" s="1">
        <f t="shared" si="11"/>
        <v>2</v>
      </c>
      <c r="AA11" s="2">
        <f t="shared" si="11"/>
        <v>2</v>
      </c>
      <c r="AB11" s="1">
        <f t="shared" si="11"/>
        <v>2</v>
      </c>
      <c r="AC11" s="2">
        <f t="shared" si="11"/>
        <v>2</v>
      </c>
      <c r="AD11" s="1">
        <f t="shared" si="11"/>
        <v>2</v>
      </c>
      <c r="AF11" s="11"/>
      <c r="AG11" s="11"/>
      <c r="AH11" s="11" t="str">
        <f t="shared" si="2"/>
        <v/>
      </c>
      <c r="AI11" s="11">
        <f t="shared" si="3"/>
        <v>-50</v>
      </c>
      <c r="AJ11" s="11">
        <f t="shared" ca="1" si="4"/>
        <v>13.75</v>
      </c>
      <c r="AK11" s="11">
        <f t="shared" ca="1" si="5"/>
        <v>28.2</v>
      </c>
      <c r="AL11" s="11" t="str">
        <f t="shared" si="6"/>
        <v/>
      </c>
      <c r="AM11" s="11">
        <f t="shared" si="7"/>
        <v>-50</v>
      </c>
      <c r="AN11" s="11"/>
      <c r="AO11" s="11">
        <f t="shared" ca="1" si="8"/>
        <v>5</v>
      </c>
      <c r="AP11" s="11">
        <f t="shared" ca="1" si="9"/>
        <v>12</v>
      </c>
    </row>
    <row r="12" spans="1:42" x14ac:dyDescent="0.25">
      <c r="A12">
        <f t="shared" si="1"/>
        <v>2</v>
      </c>
      <c r="B12" s="5">
        <f t="shared" si="1"/>
        <v>2</v>
      </c>
      <c r="C12" s="6">
        <f t="shared" si="1"/>
        <v>2</v>
      </c>
      <c r="D12" s="5">
        <f t="shared" si="1"/>
        <v>2</v>
      </c>
      <c r="E12" s="6">
        <f t="shared" si="1"/>
        <v>2</v>
      </c>
      <c r="F12" s="5">
        <f t="shared" si="1"/>
        <v>2</v>
      </c>
      <c r="G12" s="6">
        <f t="shared" si="1"/>
        <v>2</v>
      </c>
      <c r="H12" s="5">
        <f t="shared" si="1"/>
        <v>2</v>
      </c>
      <c r="I12" s="6">
        <f t="shared" si="1"/>
        <v>2</v>
      </c>
      <c r="J12" s="5">
        <f t="shared" si="1"/>
        <v>2</v>
      </c>
      <c r="K12" s="6">
        <f t="shared" si="1"/>
        <v>2</v>
      </c>
      <c r="L12" s="5">
        <f t="shared" si="1"/>
        <v>2</v>
      </c>
      <c r="M12" s="6">
        <f t="shared" si="1"/>
        <v>2</v>
      </c>
      <c r="N12" s="5">
        <f t="shared" si="1"/>
        <v>2</v>
      </c>
      <c r="O12" s="6">
        <f t="shared" si="1"/>
        <v>2</v>
      </c>
      <c r="P12" s="5">
        <f t="shared" si="1"/>
        <v>2</v>
      </c>
      <c r="Q12" s="6">
        <f t="shared" si="11"/>
        <v>2</v>
      </c>
      <c r="R12" s="5">
        <f t="shared" si="11"/>
        <v>2</v>
      </c>
      <c r="S12" s="6">
        <f t="shared" si="11"/>
        <v>2</v>
      </c>
      <c r="T12" s="5">
        <f t="shared" si="11"/>
        <v>2</v>
      </c>
      <c r="U12" s="6">
        <f t="shared" si="11"/>
        <v>2</v>
      </c>
      <c r="V12" s="5">
        <f t="shared" si="11"/>
        <v>2</v>
      </c>
      <c r="W12" s="6">
        <f t="shared" si="11"/>
        <v>2</v>
      </c>
      <c r="X12" s="5">
        <f t="shared" si="11"/>
        <v>2</v>
      </c>
      <c r="Y12" s="6">
        <f t="shared" si="11"/>
        <v>2</v>
      </c>
      <c r="Z12" s="5">
        <f t="shared" si="11"/>
        <v>2</v>
      </c>
      <c r="AA12" s="6">
        <f t="shared" si="11"/>
        <v>2</v>
      </c>
      <c r="AB12" s="5">
        <f t="shared" si="11"/>
        <v>2</v>
      </c>
      <c r="AC12" s="6">
        <f t="shared" si="11"/>
        <v>2</v>
      </c>
      <c r="AD12" s="3">
        <f t="shared" si="11"/>
        <v>2</v>
      </c>
      <c r="AF12" s="11"/>
      <c r="AG12" s="11"/>
      <c r="AH12" s="11" t="str">
        <f t="shared" si="2"/>
        <v/>
      </c>
      <c r="AI12" s="11">
        <f t="shared" si="3"/>
        <v>-50</v>
      </c>
      <c r="AJ12" s="11">
        <f t="shared" ca="1" si="4"/>
        <v>27.5</v>
      </c>
      <c r="AK12" s="11">
        <f t="shared" ca="1" si="5"/>
        <v>15.7</v>
      </c>
      <c r="AL12" s="11" t="str">
        <f t="shared" si="6"/>
        <v/>
      </c>
      <c r="AM12" s="11">
        <f t="shared" si="7"/>
        <v>-50</v>
      </c>
      <c r="AN12" s="11"/>
      <c r="AO12" s="11">
        <f t="shared" ca="1" si="8"/>
        <v>10</v>
      </c>
      <c r="AP12" s="11">
        <f t="shared" ca="1" si="9"/>
        <v>7</v>
      </c>
    </row>
    <row r="13" spans="1:42" x14ac:dyDescent="0.25">
      <c r="A13" s="1">
        <f t="shared" si="1"/>
        <v>2</v>
      </c>
      <c r="B13" s="2">
        <f t="shared" si="1"/>
        <v>2</v>
      </c>
      <c r="C13" s="1">
        <f t="shared" si="1"/>
        <v>2</v>
      </c>
      <c r="D13" s="2">
        <f t="shared" si="1"/>
        <v>2</v>
      </c>
      <c r="E13" s="1">
        <f t="shared" si="1"/>
        <v>2</v>
      </c>
      <c r="F13" s="2">
        <f t="shared" si="1"/>
        <v>2</v>
      </c>
      <c r="G13" s="1">
        <f t="shared" si="1"/>
        <v>2</v>
      </c>
      <c r="H13" s="2">
        <f t="shared" si="1"/>
        <v>2</v>
      </c>
      <c r="I13" s="1">
        <f t="shared" si="1"/>
        <v>2</v>
      </c>
      <c r="J13" s="2">
        <f t="shared" si="1"/>
        <v>2</v>
      </c>
      <c r="K13" s="1">
        <f t="shared" si="1"/>
        <v>2</v>
      </c>
      <c r="L13" s="2">
        <f t="shared" si="1"/>
        <v>2</v>
      </c>
      <c r="M13" s="1">
        <f t="shared" si="1"/>
        <v>2</v>
      </c>
      <c r="N13" s="2">
        <f t="shared" si="1"/>
        <v>2</v>
      </c>
      <c r="O13" s="1">
        <f t="shared" si="1"/>
        <v>2</v>
      </c>
      <c r="P13" s="2">
        <f t="shared" si="1"/>
        <v>2</v>
      </c>
      <c r="Q13" s="1">
        <f t="shared" si="11"/>
        <v>2</v>
      </c>
      <c r="R13" s="2">
        <f t="shared" si="11"/>
        <v>2</v>
      </c>
      <c r="S13" s="1">
        <f t="shared" si="11"/>
        <v>2</v>
      </c>
      <c r="T13" s="2">
        <f t="shared" si="11"/>
        <v>2</v>
      </c>
      <c r="U13" s="1">
        <f t="shared" si="11"/>
        <v>2</v>
      </c>
      <c r="V13" s="2">
        <f t="shared" si="11"/>
        <v>2</v>
      </c>
      <c r="W13" s="1">
        <f t="shared" si="11"/>
        <v>2</v>
      </c>
      <c r="X13" s="2">
        <f t="shared" si="11"/>
        <v>2</v>
      </c>
      <c r="Y13" s="1">
        <f t="shared" si="11"/>
        <v>2</v>
      </c>
      <c r="Z13" s="2">
        <f t="shared" si="11"/>
        <v>2</v>
      </c>
      <c r="AA13" s="1">
        <f t="shared" si="11"/>
        <v>2</v>
      </c>
      <c r="AB13" s="2">
        <f t="shared" si="11"/>
        <v>2</v>
      </c>
      <c r="AC13" s="1">
        <f t="shared" si="11"/>
        <v>2</v>
      </c>
      <c r="AD13" s="2">
        <f t="shared" si="11"/>
        <v>2</v>
      </c>
      <c r="AF13" s="11"/>
      <c r="AG13" s="11"/>
      <c r="AH13" s="11" t="str">
        <f t="shared" si="2"/>
        <v/>
      </c>
      <c r="AI13" s="11">
        <f t="shared" si="3"/>
        <v>-50</v>
      </c>
      <c r="AJ13" s="11">
        <f t="shared" ca="1" si="4"/>
        <v>13.75</v>
      </c>
      <c r="AK13" s="11">
        <f t="shared" ca="1" si="5"/>
        <v>18.2</v>
      </c>
      <c r="AL13" s="11" t="str">
        <f t="shared" si="6"/>
        <v/>
      </c>
      <c r="AM13" s="11">
        <f t="shared" si="7"/>
        <v>-50</v>
      </c>
      <c r="AN13" s="11"/>
      <c r="AO13" s="11">
        <f t="shared" ca="1" si="8"/>
        <v>5</v>
      </c>
      <c r="AP13" s="11">
        <f t="shared" ca="1" si="9"/>
        <v>8</v>
      </c>
    </row>
    <row r="14" spans="1:42" x14ac:dyDescent="0.25">
      <c r="A14" s="5">
        <f t="shared" si="1"/>
        <v>2</v>
      </c>
      <c r="B14" s="6">
        <f t="shared" si="1"/>
        <v>2</v>
      </c>
      <c r="C14" s="5">
        <f t="shared" si="1"/>
        <v>2</v>
      </c>
      <c r="D14" s="6">
        <f t="shared" si="1"/>
        <v>2</v>
      </c>
      <c r="E14" s="5">
        <f t="shared" si="1"/>
        <v>2</v>
      </c>
      <c r="F14" s="6">
        <f t="shared" si="1"/>
        <v>2</v>
      </c>
      <c r="G14" s="5">
        <f t="shared" si="1"/>
        <v>2</v>
      </c>
      <c r="H14" s="6">
        <f t="shared" si="1"/>
        <v>2</v>
      </c>
      <c r="I14" s="5">
        <f t="shared" si="1"/>
        <v>2</v>
      </c>
      <c r="J14" s="6">
        <f t="shared" si="1"/>
        <v>2</v>
      </c>
      <c r="K14" s="5">
        <f t="shared" si="1"/>
        <v>2</v>
      </c>
      <c r="L14" s="6">
        <f t="shared" si="1"/>
        <v>2</v>
      </c>
      <c r="M14" s="5">
        <f t="shared" si="1"/>
        <v>2</v>
      </c>
      <c r="N14" s="6">
        <f t="shared" si="1"/>
        <v>2</v>
      </c>
      <c r="O14" s="5">
        <f t="shared" si="1"/>
        <v>2</v>
      </c>
      <c r="P14" s="6">
        <f t="shared" si="1"/>
        <v>2</v>
      </c>
      <c r="Q14" s="5">
        <f t="shared" si="11"/>
        <v>2</v>
      </c>
      <c r="R14" s="6">
        <f t="shared" si="11"/>
        <v>2</v>
      </c>
      <c r="S14" s="5">
        <f t="shared" si="11"/>
        <v>2</v>
      </c>
      <c r="T14" s="6">
        <f t="shared" si="11"/>
        <v>2</v>
      </c>
      <c r="U14" s="5">
        <f t="shared" si="11"/>
        <v>2</v>
      </c>
      <c r="V14" s="6">
        <f t="shared" si="11"/>
        <v>2</v>
      </c>
      <c r="W14" s="5">
        <f t="shared" si="11"/>
        <v>2</v>
      </c>
      <c r="X14" s="6">
        <f t="shared" si="11"/>
        <v>2</v>
      </c>
      <c r="Y14" s="5">
        <f t="shared" si="11"/>
        <v>2</v>
      </c>
      <c r="Z14" s="6">
        <f t="shared" si="11"/>
        <v>2</v>
      </c>
      <c r="AA14" s="5">
        <f t="shared" si="11"/>
        <v>2</v>
      </c>
      <c r="AB14" s="6">
        <f t="shared" si="11"/>
        <v>2</v>
      </c>
      <c r="AC14" s="5">
        <f t="shared" si="11"/>
        <v>2</v>
      </c>
      <c r="AD14" s="7">
        <f t="shared" si="11"/>
        <v>2</v>
      </c>
      <c r="AF14" s="11"/>
      <c r="AG14" s="11"/>
      <c r="AH14" s="11" t="str">
        <f t="shared" si="2"/>
        <v/>
      </c>
      <c r="AI14" s="11">
        <f t="shared" si="3"/>
        <v>-50</v>
      </c>
      <c r="AJ14" s="11">
        <f t="shared" ca="1" si="4"/>
        <v>10</v>
      </c>
      <c r="AK14" s="11">
        <f t="shared" ca="1" si="5"/>
        <v>35.700000000000003</v>
      </c>
      <c r="AL14" s="11" t="str">
        <f t="shared" si="6"/>
        <v/>
      </c>
      <c r="AM14" s="11">
        <f t="shared" si="7"/>
        <v>-50</v>
      </c>
      <c r="AN14" s="11"/>
      <c r="AO14" s="11">
        <f t="shared" ca="1" si="8"/>
        <v>3</v>
      </c>
      <c r="AP14" s="11">
        <f t="shared" ca="1" si="9"/>
        <v>15</v>
      </c>
    </row>
    <row r="15" spans="1:42" x14ac:dyDescent="0.25">
      <c r="A15" s="2">
        <f t="shared" si="1"/>
        <v>2</v>
      </c>
      <c r="B15" s="1">
        <f t="shared" si="1"/>
        <v>2</v>
      </c>
      <c r="C15" s="2">
        <f t="shared" si="1"/>
        <v>2</v>
      </c>
      <c r="D15" s="1">
        <f t="shared" si="1"/>
        <v>2</v>
      </c>
      <c r="E15" s="2">
        <f t="shared" si="1"/>
        <v>2</v>
      </c>
      <c r="F15" s="1">
        <f t="shared" si="1"/>
        <v>2</v>
      </c>
      <c r="G15" s="2">
        <f t="shared" si="1"/>
        <v>2</v>
      </c>
      <c r="H15" s="1">
        <f t="shared" si="1"/>
        <v>2</v>
      </c>
      <c r="I15" s="2">
        <f t="shared" si="1"/>
        <v>2</v>
      </c>
      <c r="J15" s="1">
        <f t="shared" si="1"/>
        <v>2</v>
      </c>
      <c r="K15" s="2">
        <f t="shared" si="1"/>
        <v>2</v>
      </c>
      <c r="L15" s="1">
        <f t="shared" si="1"/>
        <v>2</v>
      </c>
      <c r="M15" s="2">
        <f t="shared" si="1"/>
        <v>2</v>
      </c>
      <c r="N15" s="1">
        <f t="shared" si="1"/>
        <v>2</v>
      </c>
      <c r="O15" s="2">
        <f t="shared" si="1"/>
        <v>2</v>
      </c>
      <c r="P15" s="1">
        <f t="shared" si="1"/>
        <v>2</v>
      </c>
      <c r="Q15" s="2">
        <f t="shared" si="11"/>
        <v>2</v>
      </c>
      <c r="R15" s="1">
        <f t="shared" si="11"/>
        <v>2</v>
      </c>
      <c r="S15" s="2">
        <f t="shared" si="11"/>
        <v>2</v>
      </c>
      <c r="T15" s="1">
        <f t="shared" si="11"/>
        <v>2</v>
      </c>
      <c r="U15" s="2">
        <f t="shared" si="11"/>
        <v>2</v>
      </c>
      <c r="V15" s="1">
        <f t="shared" si="11"/>
        <v>2</v>
      </c>
      <c r="W15" s="2">
        <f t="shared" si="11"/>
        <v>2</v>
      </c>
      <c r="X15" s="1">
        <f t="shared" si="11"/>
        <v>2</v>
      </c>
      <c r="Y15" s="2">
        <f t="shared" si="11"/>
        <v>2</v>
      </c>
      <c r="Z15" s="1">
        <f t="shared" si="11"/>
        <v>2</v>
      </c>
      <c r="AA15" s="2">
        <f t="shared" si="11"/>
        <v>2</v>
      </c>
      <c r="AB15" s="1">
        <f t="shared" si="11"/>
        <v>2</v>
      </c>
      <c r="AC15" s="2">
        <f t="shared" si="11"/>
        <v>2</v>
      </c>
      <c r="AD15" s="1">
        <f t="shared" si="11"/>
        <v>2</v>
      </c>
      <c r="AF15" s="11"/>
      <c r="AG15" s="11"/>
      <c r="AH15" s="11" t="str">
        <f t="shared" si="2"/>
        <v/>
      </c>
      <c r="AI15" s="11">
        <f t="shared" si="3"/>
        <v>-50</v>
      </c>
      <c r="AJ15" s="11">
        <f t="shared" ca="1" si="4"/>
        <v>7.5</v>
      </c>
      <c r="AK15" s="11">
        <f t="shared" ca="1" si="5"/>
        <v>20.7</v>
      </c>
      <c r="AL15" s="11" t="str">
        <f t="shared" si="6"/>
        <v/>
      </c>
      <c r="AM15" s="11">
        <f t="shared" si="7"/>
        <v>-50</v>
      </c>
      <c r="AN15" s="11"/>
      <c r="AO15" s="11">
        <f t="shared" ca="1" si="8"/>
        <v>2</v>
      </c>
      <c r="AP15" s="11">
        <f t="shared" ca="1" si="9"/>
        <v>9</v>
      </c>
    </row>
    <row r="16" spans="1:42" x14ac:dyDescent="0.25">
      <c r="A16">
        <f t="shared" si="1"/>
        <v>2</v>
      </c>
      <c r="B16" s="5">
        <f t="shared" si="1"/>
        <v>2</v>
      </c>
      <c r="C16" s="6">
        <f t="shared" si="1"/>
        <v>2</v>
      </c>
      <c r="D16" s="5">
        <f t="shared" si="1"/>
        <v>2</v>
      </c>
      <c r="E16" s="6">
        <f t="shared" si="1"/>
        <v>2</v>
      </c>
      <c r="F16" s="5">
        <f t="shared" si="1"/>
        <v>2</v>
      </c>
      <c r="G16" s="6">
        <f t="shared" si="1"/>
        <v>2</v>
      </c>
      <c r="H16" s="5">
        <f t="shared" si="1"/>
        <v>2</v>
      </c>
      <c r="I16" s="6">
        <f t="shared" si="1"/>
        <v>2</v>
      </c>
      <c r="J16" s="5">
        <f t="shared" si="1"/>
        <v>2</v>
      </c>
      <c r="K16" s="6">
        <f t="shared" si="1"/>
        <v>2</v>
      </c>
      <c r="L16" s="5">
        <f t="shared" si="1"/>
        <v>2</v>
      </c>
      <c r="M16" s="6">
        <f t="shared" si="1"/>
        <v>2</v>
      </c>
      <c r="N16" s="5">
        <f t="shared" si="1"/>
        <v>2</v>
      </c>
      <c r="O16" s="6">
        <f t="shared" si="1"/>
        <v>2</v>
      </c>
      <c r="P16" s="5">
        <f t="shared" si="1"/>
        <v>2</v>
      </c>
      <c r="Q16" s="6">
        <f t="shared" si="11"/>
        <v>2</v>
      </c>
      <c r="R16" s="5">
        <f t="shared" si="11"/>
        <v>2</v>
      </c>
      <c r="S16" s="6">
        <f t="shared" si="11"/>
        <v>2</v>
      </c>
      <c r="T16" s="5">
        <f t="shared" si="11"/>
        <v>2</v>
      </c>
      <c r="U16" s="6">
        <f t="shared" si="11"/>
        <v>2</v>
      </c>
      <c r="V16" s="5">
        <f t="shared" si="11"/>
        <v>2</v>
      </c>
      <c r="W16" s="6">
        <f t="shared" si="11"/>
        <v>2</v>
      </c>
      <c r="X16" s="5">
        <f t="shared" si="11"/>
        <v>2</v>
      </c>
      <c r="Y16" s="6">
        <f t="shared" si="11"/>
        <v>2</v>
      </c>
      <c r="Z16" s="5">
        <f t="shared" si="11"/>
        <v>2</v>
      </c>
      <c r="AA16" s="6">
        <f t="shared" si="11"/>
        <v>2</v>
      </c>
      <c r="AB16" s="5">
        <f t="shared" si="11"/>
        <v>2</v>
      </c>
      <c r="AC16" s="6">
        <f t="shared" si="11"/>
        <v>2</v>
      </c>
      <c r="AD16" s="3">
        <f t="shared" si="11"/>
        <v>2</v>
      </c>
      <c r="AF16" s="11"/>
      <c r="AG16" s="11"/>
      <c r="AH16" s="11" t="str">
        <f t="shared" si="2"/>
        <v/>
      </c>
      <c r="AI16" s="11">
        <f t="shared" si="3"/>
        <v>-50</v>
      </c>
      <c r="AJ16" s="11">
        <f t="shared" ca="1" si="4"/>
        <v>32.5</v>
      </c>
      <c r="AK16" s="11">
        <f t="shared" ca="1" si="5"/>
        <v>10.7</v>
      </c>
      <c r="AL16" s="11" t="str">
        <f t="shared" si="6"/>
        <v/>
      </c>
      <c r="AM16" s="11">
        <f t="shared" si="7"/>
        <v>-50</v>
      </c>
      <c r="AN16" s="11"/>
      <c r="AO16" s="11">
        <f t="shared" ca="1" si="8"/>
        <v>12</v>
      </c>
      <c r="AP16" s="11">
        <f t="shared" ca="1" si="9"/>
        <v>5</v>
      </c>
    </row>
    <row r="17" spans="1:42" x14ac:dyDescent="0.25">
      <c r="A17" s="1">
        <f t="shared" si="1"/>
        <v>2</v>
      </c>
      <c r="B17" s="2">
        <f t="shared" si="1"/>
        <v>2</v>
      </c>
      <c r="C17" s="1">
        <f t="shared" si="1"/>
        <v>2</v>
      </c>
      <c r="D17" s="2">
        <f t="shared" si="1"/>
        <v>2</v>
      </c>
      <c r="E17" s="1">
        <f t="shared" si="1"/>
        <v>2</v>
      </c>
      <c r="F17" s="2">
        <f t="shared" si="1"/>
        <v>2</v>
      </c>
      <c r="G17" s="1">
        <f t="shared" si="1"/>
        <v>2</v>
      </c>
      <c r="H17" s="2">
        <f t="shared" si="1"/>
        <v>2</v>
      </c>
      <c r="I17" s="1">
        <f t="shared" si="1"/>
        <v>2</v>
      </c>
      <c r="J17" s="2">
        <f t="shared" si="1"/>
        <v>2</v>
      </c>
      <c r="K17" s="1">
        <f t="shared" si="1"/>
        <v>2</v>
      </c>
      <c r="L17" s="2">
        <f t="shared" si="1"/>
        <v>2</v>
      </c>
      <c r="M17" s="1">
        <f t="shared" si="1"/>
        <v>2</v>
      </c>
      <c r="N17" s="2">
        <f t="shared" si="1"/>
        <v>2</v>
      </c>
      <c r="O17" s="1">
        <f t="shared" si="1"/>
        <v>2</v>
      </c>
      <c r="P17" s="2">
        <f t="shared" si="1"/>
        <v>2</v>
      </c>
      <c r="Q17" s="1">
        <f t="shared" si="11"/>
        <v>2</v>
      </c>
      <c r="R17" s="2">
        <f t="shared" si="11"/>
        <v>2</v>
      </c>
      <c r="S17" s="1">
        <f t="shared" si="11"/>
        <v>2</v>
      </c>
      <c r="T17" s="2">
        <f t="shared" si="11"/>
        <v>2</v>
      </c>
      <c r="U17" s="1">
        <f t="shared" si="11"/>
        <v>2</v>
      </c>
      <c r="V17" s="2">
        <f t="shared" si="11"/>
        <v>2</v>
      </c>
      <c r="W17" s="1">
        <f t="shared" si="11"/>
        <v>2</v>
      </c>
      <c r="X17" s="2">
        <f t="shared" si="11"/>
        <v>2</v>
      </c>
      <c r="Y17" s="1">
        <f t="shared" si="11"/>
        <v>2</v>
      </c>
      <c r="Z17" s="2">
        <f t="shared" si="11"/>
        <v>2</v>
      </c>
      <c r="AA17" s="1">
        <f t="shared" si="11"/>
        <v>2</v>
      </c>
      <c r="AB17" s="2">
        <f t="shared" si="11"/>
        <v>2</v>
      </c>
      <c r="AC17" s="1">
        <f t="shared" si="11"/>
        <v>2</v>
      </c>
      <c r="AD17" s="2">
        <f t="shared" si="11"/>
        <v>2</v>
      </c>
      <c r="AF17" s="11"/>
      <c r="AG17" s="11"/>
      <c r="AH17" s="11" t="str">
        <f t="shared" si="2"/>
        <v/>
      </c>
      <c r="AI17" s="11">
        <f t="shared" si="3"/>
        <v>-50</v>
      </c>
      <c r="AJ17" s="11">
        <f t="shared" ca="1" si="4"/>
        <v>32.5</v>
      </c>
      <c r="AK17" s="11">
        <f t="shared" ca="1" si="5"/>
        <v>5.7</v>
      </c>
      <c r="AL17" s="11" t="str">
        <f t="shared" si="6"/>
        <v/>
      </c>
      <c r="AM17" s="11">
        <f t="shared" si="7"/>
        <v>-50</v>
      </c>
      <c r="AN17" s="11"/>
      <c r="AO17" s="11">
        <f t="shared" ca="1" si="8"/>
        <v>12</v>
      </c>
      <c r="AP17" s="11">
        <f t="shared" ca="1" si="9"/>
        <v>3</v>
      </c>
    </row>
    <row r="18" spans="1:42" x14ac:dyDescent="0.25">
      <c r="A18" s="5">
        <f t="shared" si="1"/>
        <v>2</v>
      </c>
      <c r="B18" s="6">
        <f t="shared" si="1"/>
        <v>2</v>
      </c>
      <c r="C18" s="5">
        <f t="shared" si="1"/>
        <v>2</v>
      </c>
      <c r="D18" s="6">
        <f t="shared" si="1"/>
        <v>2</v>
      </c>
      <c r="E18" s="5">
        <f t="shared" si="1"/>
        <v>2</v>
      </c>
      <c r="F18" s="6">
        <f t="shared" si="1"/>
        <v>2</v>
      </c>
      <c r="G18" s="5">
        <f t="shared" si="1"/>
        <v>2</v>
      </c>
      <c r="H18" s="6">
        <f t="shared" si="1"/>
        <v>2</v>
      </c>
      <c r="I18" s="5">
        <f t="shared" si="1"/>
        <v>2</v>
      </c>
      <c r="J18" s="6">
        <f t="shared" si="1"/>
        <v>2</v>
      </c>
      <c r="K18" s="5">
        <f t="shared" si="1"/>
        <v>2</v>
      </c>
      <c r="L18" s="6">
        <f t="shared" si="1"/>
        <v>2</v>
      </c>
      <c r="M18" s="5">
        <f t="shared" si="1"/>
        <v>2</v>
      </c>
      <c r="N18" s="6">
        <f t="shared" si="1"/>
        <v>2</v>
      </c>
      <c r="O18" s="5">
        <f t="shared" si="1"/>
        <v>2</v>
      </c>
      <c r="P18" s="6">
        <f t="shared" si="1"/>
        <v>2</v>
      </c>
      <c r="Q18" s="5">
        <f t="shared" si="11"/>
        <v>2</v>
      </c>
      <c r="R18" s="6">
        <f t="shared" si="11"/>
        <v>2</v>
      </c>
      <c r="S18" s="5">
        <f t="shared" si="11"/>
        <v>2</v>
      </c>
      <c r="T18" s="6">
        <f t="shared" si="11"/>
        <v>2</v>
      </c>
      <c r="U18" s="5">
        <f t="shared" si="11"/>
        <v>2</v>
      </c>
      <c r="V18" s="6">
        <f t="shared" si="11"/>
        <v>2</v>
      </c>
      <c r="W18" s="5">
        <f t="shared" si="11"/>
        <v>2</v>
      </c>
      <c r="X18" s="6">
        <f t="shared" si="11"/>
        <v>2</v>
      </c>
      <c r="Y18" s="5">
        <f t="shared" si="11"/>
        <v>2</v>
      </c>
      <c r="Z18" s="6">
        <f t="shared" si="11"/>
        <v>2</v>
      </c>
      <c r="AA18" s="5">
        <f t="shared" si="11"/>
        <v>2</v>
      </c>
      <c r="AB18" s="6">
        <f t="shared" si="11"/>
        <v>2</v>
      </c>
      <c r="AC18" s="5">
        <f t="shared" si="11"/>
        <v>2</v>
      </c>
      <c r="AD18" s="7">
        <f t="shared" si="11"/>
        <v>2</v>
      </c>
      <c r="AF18" s="11"/>
      <c r="AG18" s="11"/>
      <c r="AH18" s="11" t="str">
        <f t="shared" si="2"/>
        <v/>
      </c>
      <c r="AI18" s="11">
        <f t="shared" si="3"/>
        <v>-50</v>
      </c>
      <c r="AJ18" s="11">
        <f t="shared" ca="1" si="4"/>
        <v>8.75</v>
      </c>
      <c r="AK18" s="11">
        <f t="shared" ca="1" si="5"/>
        <v>43.2</v>
      </c>
      <c r="AL18" s="11" t="str">
        <f t="shared" si="6"/>
        <v/>
      </c>
      <c r="AM18" s="11">
        <f t="shared" si="7"/>
        <v>-50</v>
      </c>
      <c r="AN18" s="11"/>
      <c r="AO18" s="11">
        <f t="shared" ca="1" si="8"/>
        <v>3</v>
      </c>
      <c r="AP18" s="11">
        <f t="shared" ca="1" si="9"/>
        <v>18</v>
      </c>
    </row>
    <row r="19" spans="1:42" x14ac:dyDescent="0.25">
      <c r="A19" s="2">
        <f t="shared" si="1"/>
        <v>2</v>
      </c>
      <c r="B19" s="1">
        <f t="shared" si="1"/>
        <v>2</v>
      </c>
      <c r="C19" s="2">
        <f t="shared" si="1"/>
        <v>2</v>
      </c>
      <c r="D19" s="1">
        <f t="shared" si="1"/>
        <v>2</v>
      </c>
      <c r="E19" s="2">
        <f t="shared" si="1"/>
        <v>2</v>
      </c>
      <c r="F19" s="1">
        <f t="shared" si="1"/>
        <v>2</v>
      </c>
      <c r="G19" s="2">
        <f t="shared" si="1"/>
        <v>2</v>
      </c>
      <c r="H19" s="1">
        <f t="shared" si="1"/>
        <v>2</v>
      </c>
      <c r="I19" s="2">
        <f t="shared" si="1"/>
        <v>2</v>
      </c>
      <c r="J19" s="1">
        <f t="shared" si="1"/>
        <v>2</v>
      </c>
      <c r="K19" s="2">
        <f t="shared" si="1"/>
        <v>2</v>
      </c>
      <c r="L19" s="1">
        <f t="shared" si="1"/>
        <v>2</v>
      </c>
      <c r="M19" s="2">
        <f t="shared" si="1"/>
        <v>2</v>
      </c>
      <c r="N19" s="1">
        <f t="shared" si="1"/>
        <v>2</v>
      </c>
      <c r="O19" s="2">
        <f t="shared" si="1"/>
        <v>2</v>
      </c>
      <c r="P19" s="1">
        <f t="shared" si="1"/>
        <v>2</v>
      </c>
      <c r="Q19" s="2">
        <f t="shared" si="11"/>
        <v>2</v>
      </c>
      <c r="R19" s="1">
        <f t="shared" si="11"/>
        <v>2</v>
      </c>
      <c r="S19" s="2">
        <f t="shared" si="11"/>
        <v>2</v>
      </c>
      <c r="T19" s="1">
        <f t="shared" si="11"/>
        <v>2</v>
      </c>
      <c r="U19" s="2">
        <f t="shared" si="11"/>
        <v>2</v>
      </c>
      <c r="V19" s="1">
        <f t="shared" si="11"/>
        <v>2</v>
      </c>
      <c r="W19" s="2">
        <f t="shared" si="11"/>
        <v>2</v>
      </c>
      <c r="X19" s="1">
        <f t="shared" si="11"/>
        <v>2</v>
      </c>
      <c r="Y19" s="2">
        <f t="shared" si="11"/>
        <v>2</v>
      </c>
      <c r="Z19" s="1">
        <f t="shared" si="11"/>
        <v>2</v>
      </c>
      <c r="AA19" s="2">
        <f t="shared" si="11"/>
        <v>2</v>
      </c>
      <c r="AB19" s="1">
        <f t="shared" si="11"/>
        <v>2</v>
      </c>
      <c r="AC19" s="2">
        <f t="shared" si="11"/>
        <v>2</v>
      </c>
      <c r="AD19" s="1">
        <f t="shared" si="11"/>
        <v>2</v>
      </c>
      <c r="AF19" s="11"/>
      <c r="AG19" s="11"/>
      <c r="AH19" s="11" t="str">
        <f t="shared" si="2"/>
        <v/>
      </c>
      <c r="AI19" s="11">
        <f t="shared" si="3"/>
        <v>-50</v>
      </c>
      <c r="AJ19" s="11">
        <f t="shared" ca="1" si="4"/>
        <v>3.75</v>
      </c>
      <c r="AK19" s="11">
        <f t="shared" ca="1" si="5"/>
        <v>43.2</v>
      </c>
      <c r="AL19" s="11" t="str">
        <f t="shared" si="6"/>
        <v/>
      </c>
      <c r="AM19" s="11">
        <f t="shared" si="7"/>
        <v>-50</v>
      </c>
      <c r="AN19" s="11"/>
      <c r="AO19" s="11">
        <f t="shared" ca="1" si="8"/>
        <v>1</v>
      </c>
      <c r="AP19" s="11">
        <f t="shared" ca="1" si="9"/>
        <v>18</v>
      </c>
    </row>
    <row r="20" spans="1:42" x14ac:dyDescent="0.25">
      <c r="A20">
        <f t="shared" si="1"/>
        <v>2</v>
      </c>
      <c r="B20" s="5">
        <f t="shared" si="1"/>
        <v>2</v>
      </c>
      <c r="C20" s="6">
        <f t="shared" si="1"/>
        <v>2</v>
      </c>
      <c r="D20" s="5">
        <f t="shared" si="1"/>
        <v>2</v>
      </c>
      <c r="E20" s="6">
        <f t="shared" si="1"/>
        <v>2</v>
      </c>
      <c r="F20" s="5">
        <f t="shared" si="1"/>
        <v>2</v>
      </c>
      <c r="G20" s="6">
        <f t="shared" si="1"/>
        <v>2</v>
      </c>
      <c r="H20" s="5">
        <f t="shared" si="1"/>
        <v>2</v>
      </c>
      <c r="I20" s="6">
        <f t="shared" si="1"/>
        <v>2</v>
      </c>
      <c r="J20" s="5">
        <f t="shared" si="1"/>
        <v>2</v>
      </c>
      <c r="K20" s="6">
        <f t="shared" si="1"/>
        <v>2</v>
      </c>
      <c r="L20" s="5">
        <f t="shared" si="1"/>
        <v>2</v>
      </c>
      <c r="M20" s="6">
        <f t="shared" si="1"/>
        <v>2</v>
      </c>
      <c r="N20" s="5">
        <f t="shared" si="1"/>
        <v>2</v>
      </c>
      <c r="O20" s="6">
        <f t="shared" si="1"/>
        <v>2</v>
      </c>
      <c r="P20" s="5">
        <f t="shared" si="1"/>
        <v>2</v>
      </c>
      <c r="Q20" s="6">
        <f t="shared" si="11"/>
        <v>2</v>
      </c>
      <c r="R20" s="5">
        <f t="shared" si="11"/>
        <v>2</v>
      </c>
      <c r="S20" s="6">
        <f t="shared" si="11"/>
        <v>2</v>
      </c>
      <c r="T20" s="5">
        <f t="shared" si="11"/>
        <v>2</v>
      </c>
      <c r="U20" s="6">
        <f t="shared" si="11"/>
        <v>2</v>
      </c>
      <c r="V20" s="5">
        <f t="shared" si="11"/>
        <v>2</v>
      </c>
      <c r="W20" s="6">
        <f t="shared" si="11"/>
        <v>2</v>
      </c>
      <c r="X20" s="5">
        <f t="shared" si="11"/>
        <v>2</v>
      </c>
      <c r="Y20" s="6">
        <f t="shared" si="11"/>
        <v>2</v>
      </c>
      <c r="Z20" s="5">
        <f t="shared" si="11"/>
        <v>2</v>
      </c>
      <c r="AA20" s="6">
        <f t="shared" si="11"/>
        <v>2</v>
      </c>
      <c r="AB20" s="5">
        <f t="shared" si="11"/>
        <v>2</v>
      </c>
      <c r="AC20" s="6">
        <f t="shared" si="11"/>
        <v>2</v>
      </c>
      <c r="AD20" s="3">
        <f t="shared" si="11"/>
        <v>2</v>
      </c>
      <c r="AF20" s="11"/>
      <c r="AG20" s="11"/>
      <c r="AH20" s="11" t="str">
        <f t="shared" si="2"/>
        <v/>
      </c>
      <c r="AI20" s="11">
        <f t="shared" si="3"/>
        <v>-50</v>
      </c>
      <c r="AJ20" s="11">
        <f t="shared" ca="1" si="4"/>
        <v>-1.25</v>
      </c>
      <c r="AK20" s="11">
        <f t="shared" ca="1" si="5"/>
        <v>3.2</v>
      </c>
      <c r="AL20" s="11" t="str">
        <f t="shared" si="6"/>
        <v/>
      </c>
      <c r="AM20" s="11">
        <f t="shared" si="7"/>
        <v>-50</v>
      </c>
      <c r="AN20" s="11"/>
      <c r="AO20" s="11">
        <f t="shared" ca="1" si="8"/>
        <v>-1</v>
      </c>
      <c r="AP20" s="11">
        <f t="shared" ca="1" si="9"/>
        <v>2</v>
      </c>
    </row>
    <row r="21" spans="1:42" x14ac:dyDescent="0.25">
      <c r="A21" s="1">
        <f t="shared" si="1"/>
        <v>2</v>
      </c>
      <c r="B21" s="2">
        <f t="shared" si="1"/>
        <v>2</v>
      </c>
      <c r="C21" s="1">
        <f t="shared" si="1"/>
        <v>2</v>
      </c>
      <c r="D21" s="2">
        <f t="shared" si="1"/>
        <v>2</v>
      </c>
      <c r="E21" s="1">
        <f t="shared" si="1"/>
        <v>2</v>
      </c>
      <c r="F21" s="2">
        <f t="shared" si="1"/>
        <v>2</v>
      </c>
      <c r="G21" s="1">
        <f t="shared" si="1"/>
        <v>2</v>
      </c>
      <c r="H21" s="2">
        <f t="shared" si="1"/>
        <v>2</v>
      </c>
      <c r="I21" s="1">
        <f t="shared" si="1"/>
        <v>2</v>
      </c>
      <c r="J21" s="2">
        <f t="shared" si="1"/>
        <v>2</v>
      </c>
      <c r="K21" s="1">
        <f t="shared" si="1"/>
        <v>2</v>
      </c>
      <c r="L21" s="2">
        <f t="shared" si="1"/>
        <v>2</v>
      </c>
      <c r="M21" s="1">
        <f t="shared" si="1"/>
        <v>2</v>
      </c>
      <c r="N21" s="2">
        <f t="shared" si="1"/>
        <v>2</v>
      </c>
      <c r="O21" s="1">
        <f t="shared" si="1"/>
        <v>2</v>
      </c>
      <c r="P21" s="2">
        <f t="shared" si="1"/>
        <v>2</v>
      </c>
      <c r="Q21" s="1">
        <f t="shared" si="11"/>
        <v>2</v>
      </c>
      <c r="R21" s="2">
        <f t="shared" si="11"/>
        <v>2</v>
      </c>
      <c r="S21" s="1">
        <f t="shared" si="11"/>
        <v>2</v>
      </c>
      <c r="T21" s="2">
        <f t="shared" si="11"/>
        <v>2</v>
      </c>
      <c r="U21" s="1">
        <f t="shared" si="11"/>
        <v>2</v>
      </c>
      <c r="V21" s="2">
        <f t="shared" si="11"/>
        <v>2</v>
      </c>
      <c r="W21" s="1">
        <f t="shared" si="11"/>
        <v>2</v>
      </c>
      <c r="X21" s="2">
        <f t="shared" si="11"/>
        <v>2</v>
      </c>
      <c r="Y21" s="1">
        <f t="shared" si="11"/>
        <v>2</v>
      </c>
      <c r="Z21" s="2">
        <f t="shared" si="11"/>
        <v>2</v>
      </c>
      <c r="AA21" s="1">
        <f t="shared" si="11"/>
        <v>2</v>
      </c>
      <c r="AB21" s="2">
        <f t="shared" si="11"/>
        <v>2</v>
      </c>
      <c r="AC21" s="1">
        <f t="shared" si="11"/>
        <v>2</v>
      </c>
      <c r="AD21" s="2">
        <f t="shared" si="11"/>
        <v>2</v>
      </c>
      <c r="AF21" s="11"/>
      <c r="AG21" s="11"/>
      <c r="AH21" s="11" t="str">
        <f t="shared" si="2"/>
        <v/>
      </c>
      <c r="AI21" s="11">
        <f t="shared" si="3"/>
        <v>-50</v>
      </c>
      <c r="AJ21" s="11">
        <f t="shared" ca="1" si="4"/>
        <v>10</v>
      </c>
      <c r="AK21" s="11">
        <f t="shared" ca="1" si="5"/>
        <v>25.7</v>
      </c>
      <c r="AL21" s="11" t="str">
        <f t="shared" si="6"/>
        <v/>
      </c>
      <c r="AM21" s="11">
        <f t="shared" si="7"/>
        <v>-50</v>
      </c>
      <c r="AN21" s="11"/>
      <c r="AO21" s="11">
        <f t="shared" ca="1" si="8"/>
        <v>3</v>
      </c>
      <c r="AP21" s="11">
        <f t="shared" ca="1" si="9"/>
        <v>11</v>
      </c>
    </row>
    <row r="22" spans="1:42" x14ac:dyDescent="0.25">
      <c r="A22" s="5">
        <f t="shared" si="1"/>
        <v>2</v>
      </c>
      <c r="B22" s="6">
        <f t="shared" si="1"/>
        <v>2</v>
      </c>
      <c r="C22" s="5">
        <f t="shared" si="1"/>
        <v>2</v>
      </c>
      <c r="D22" s="6">
        <f t="shared" si="1"/>
        <v>2</v>
      </c>
      <c r="E22" s="5">
        <f t="shared" si="1"/>
        <v>2</v>
      </c>
      <c r="F22" s="6">
        <f t="shared" si="1"/>
        <v>2</v>
      </c>
      <c r="G22" s="5">
        <f t="shared" si="1"/>
        <v>2</v>
      </c>
      <c r="H22" s="6">
        <f t="shared" si="1"/>
        <v>2</v>
      </c>
      <c r="I22" s="5">
        <f t="shared" si="1"/>
        <v>2</v>
      </c>
      <c r="J22" s="6">
        <f t="shared" si="1"/>
        <v>2</v>
      </c>
      <c r="K22" s="5">
        <f t="shared" si="1"/>
        <v>2</v>
      </c>
      <c r="L22" s="6">
        <f t="shared" si="1"/>
        <v>2</v>
      </c>
      <c r="M22" s="5">
        <f t="shared" si="1"/>
        <v>2</v>
      </c>
      <c r="N22" s="6">
        <f t="shared" si="1"/>
        <v>2</v>
      </c>
      <c r="O22" s="5">
        <f t="shared" si="1"/>
        <v>2</v>
      </c>
      <c r="P22" s="6">
        <f t="shared" si="1"/>
        <v>2</v>
      </c>
      <c r="Q22" s="5">
        <f t="shared" si="11"/>
        <v>2</v>
      </c>
      <c r="R22" s="6">
        <f t="shared" si="11"/>
        <v>2</v>
      </c>
      <c r="S22" s="5">
        <f t="shared" si="11"/>
        <v>2</v>
      </c>
      <c r="T22" s="6">
        <f t="shared" si="11"/>
        <v>2</v>
      </c>
      <c r="U22" s="5">
        <f t="shared" si="11"/>
        <v>2</v>
      </c>
      <c r="V22" s="6">
        <f t="shared" si="11"/>
        <v>2</v>
      </c>
      <c r="W22" s="5">
        <f t="shared" si="11"/>
        <v>2</v>
      </c>
      <c r="X22" s="6">
        <f t="shared" si="11"/>
        <v>2</v>
      </c>
      <c r="Y22" s="5">
        <f t="shared" si="11"/>
        <v>2</v>
      </c>
      <c r="Z22" s="6">
        <f t="shared" si="11"/>
        <v>2</v>
      </c>
      <c r="AA22" s="5">
        <f t="shared" si="11"/>
        <v>2</v>
      </c>
      <c r="AB22" s="6">
        <f t="shared" si="11"/>
        <v>2</v>
      </c>
      <c r="AC22" s="5">
        <f t="shared" si="11"/>
        <v>2</v>
      </c>
      <c r="AD22" s="7">
        <f t="shared" si="11"/>
        <v>2</v>
      </c>
      <c r="AF22" s="11"/>
      <c r="AG22" s="11"/>
      <c r="AH22" s="11" t="str">
        <f t="shared" si="2"/>
        <v/>
      </c>
      <c r="AI22" s="11">
        <f t="shared" si="3"/>
        <v>-50</v>
      </c>
      <c r="AJ22" s="11">
        <f t="shared" ca="1" si="4"/>
        <v>6.25</v>
      </c>
      <c r="AK22" s="11">
        <f t="shared" ca="1" si="5"/>
        <v>23.2</v>
      </c>
      <c r="AL22" s="11" t="str">
        <f t="shared" si="6"/>
        <v/>
      </c>
      <c r="AM22" s="11">
        <f t="shared" si="7"/>
        <v>-50</v>
      </c>
      <c r="AN22" s="11"/>
      <c r="AO22" s="11">
        <f t="shared" ca="1" si="8"/>
        <v>2</v>
      </c>
      <c r="AP22" s="11">
        <f t="shared" ca="1" si="9"/>
        <v>10</v>
      </c>
    </row>
    <row r="23" spans="1:42" x14ac:dyDescent="0.25">
      <c r="A23" s="2">
        <f t="shared" si="1"/>
        <v>2</v>
      </c>
      <c r="B23" s="1">
        <f t="shared" si="1"/>
        <v>2</v>
      </c>
      <c r="C23" s="2">
        <f t="shared" si="1"/>
        <v>2</v>
      </c>
      <c r="D23" s="1">
        <f t="shared" si="1"/>
        <v>2</v>
      </c>
      <c r="E23" s="2">
        <f t="shared" si="1"/>
        <v>2</v>
      </c>
      <c r="F23" s="1">
        <f t="shared" si="1"/>
        <v>2</v>
      </c>
      <c r="G23" s="2">
        <f t="shared" si="1"/>
        <v>2</v>
      </c>
      <c r="H23" s="1">
        <f t="shared" si="1"/>
        <v>2</v>
      </c>
      <c r="I23" s="2">
        <f t="shared" si="1"/>
        <v>2</v>
      </c>
      <c r="J23" s="1">
        <f t="shared" si="1"/>
        <v>2</v>
      </c>
      <c r="K23" s="2">
        <f t="shared" si="1"/>
        <v>2</v>
      </c>
      <c r="L23" s="1">
        <f t="shared" si="1"/>
        <v>2</v>
      </c>
      <c r="M23" s="2">
        <f t="shared" si="1"/>
        <v>2</v>
      </c>
      <c r="N23" s="1">
        <f t="shared" si="1"/>
        <v>2</v>
      </c>
      <c r="O23" s="2">
        <f t="shared" si="1"/>
        <v>2</v>
      </c>
      <c r="P23" s="1">
        <f t="shared" si="1"/>
        <v>2</v>
      </c>
      <c r="Q23" s="2">
        <f t="shared" si="11"/>
        <v>2</v>
      </c>
      <c r="R23" s="1">
        <f t="shared" si="11"/>
        <v>2</v>
      </c>
      <c r="S23" s="2">
        <f t="shared" si="11"/>
        <v>2</v>
      </c>
      <c r="T23" s="1">
        <f t="shared" si="11"/>
        <v>2</v>
      </c>
      <c r="U23" s="2">
        <f t="shared" si="11"/>
        <v>2</v>
      </c>
      <c r="V23" s="1">
        <f t="shared" si="11"/>
        <v>2</v>
      </c>
      <c r="W23" s="2">
        <f t="shared" si="11"/>
        <v>2</v>
      </c>
      <c r="X23" s="1">
        <f t="shared" si="11"/>
        <v>2</v>
      </c>
      <c r="Y23" s="2">
        <f t="shared" si="11"/>
        <v>2</v>
      </c>
      <c r="Z23" s="1">
        <f t="shared" si="11"/>
        <v>2</v>
      </c>
      <c r="AA23" s="2">
        <f t="shared" si="11"/>
        <v>2</v>
      </c>
      <c r="AB23" s="1">
        <f t="shared" si="11"/>
        <v>2</v>
      </c>
      <c r="AC23" s="2">
        <f t="shared" si="11"/>
        <v>2</v>
      </c>
      <c r="AD23" s="1">
        <f t="shared" si="11"/>
        <v>2</v>
      </c>
      <c r="AF23" s="11"/>
      <c r="AG23" s="11"/>
      <c r="AH23" s="11" t="str">
        <f t="shared" si="2"/>
        <v/>
      </c>
      <c r="AI23" s="11">
        <f t="shared" si="3"/>
        <v>-50</v>
      </c>
      <c r="AJ23" s="11">
        <f t="shared" ca="1" si="4"/>
        <v>22.5</v>
      </c>
      <c r="AK23" s="11">
        <f t="shared" ca="1" si="5"/>
        <v>0.7</v>
      </c>
      <c r="AL23" s="11" t="str">
        <f t="shared" si="6"/>
        <v/>
      </c>
      <c r="AM23" s="11">
        <f t="shared" si="7"/>
        <v>-50</v>
      </c>
      <c r="AN23" s="11"/>
      <c r="AO23" s="11">
        <f t="shared" ca="1" si="8"/>
        <v>8</v>
      </c>
      <c r="AP23" s="11">
        <f t="shared" ca="1" si="9"/>
        <v>1</v>
      </c>
    </row>
    <row r="24" spans="1:42" x14ac:dyDescent="0.25">
      <c r="A24">
        <f t="shared" si="1"/>
        <v>2</v>
      </c>
      <c r="B24" s="5">
        <f t="shared" si="1"/>
        <v>2</v>
      </c>
      <c r="C24" s="6">
        <f t="shared" si="1"/>
        <v>2</v>
      </c>
      <c r="D24" s="5">
        <f t="shared" si="1"/>
        <v>2</v>
      </c>
      <c r="E24" s="6">
        <f t="shared" si="1"/>
        <v>2</v>
      </c>
      <c r="F24" s="5">
        <f t="shared" si="1"/>
        <v>2</v>
      </c>
      <c r="G24" s="6">
        <f t="shared" si="1"/>
        <v>2</v>
      </c>
      <c r="H24" s="5">
        <f t="shared" si="1"/>
        <v>2</v>
      </c>
      <c r="I24" s="6">
        <f t="shared" si="1"/>
        <v>2</v>
      </c>
      <c r="J24" s="5">
        <f t="shared" si="1"/>
        <v>2</v>
      </c>
      <c r="K24" s="6">
        <f t="shared" si="1"/>
        <v>2</v>
      </c>
      <c r="L24" s="5">
        <f t="shared" si="1"/>
        <v>2</v>
      </c>
      <c r="M24" s="6">
        <f t="shared" si="1"/>
        <v>2</v>
      </c>
      <c r="N24" s="5">
        <f t="shared" si="1"/>
        <v>2</v>
      </c>
      <c r="O24" s="6">
        <f t="shared" si="1"/>
        <v>2</v>
      </c>
      <c r="P24" s="5">
        <f t="shared" si="1"/>
        <v>2</v>
      </c>
      <c r="Q24" s="6">
        <f t="shared" si="11"/>
        <v>2</v>
      </c>
      <c r="R24" s="5">
        <f t="shared" si="11"/>
        <v>2</v>
      </c>
      <c r="S24" s="6">
        <f t="shared" si="11"/>
        <v>2</v>
      </c>
      <c r="T24" s="5">
        <f t="shared" si="11"/>
        <v>2</v>
      </c>
      <c r="U24" s="6">
        <f t="shared" si="11"/>
        <v>2</v>
      </c>
      <c r="V24" s="5">
        <f t="shared" si="11"/>
        <v>2</v>
      </c>
      <c r="W24" s="6">
        <f t="shared" si="11"/>
        <v>2</v>
      </c>
      <c r="X24" s="5">
        <f t="shared" si="11"/>
        <v>2</v>
      </c>
      <c r="Y24" s="6">
        <f t="shared" si="11"/>
        <v>2</v>
      </c>
      <c r="Z24" s="5">
        <f t="shared" si="11"/>
        <v>2</v>
      </c>
      <c r="AA24" s="6">
        <f t="shared" si="11"/>
        <v>2</v>
      </c>
      <c r="AB24" s="5">
        <f t="shared" si="11"/>
        <v>2</v>
      </c>
      <c r="AC24" s="6">
        <f t="shared" si="11"/>
        <v>2</v>
      </c>
      <c r="AD24" s="3">
        <f t="shared" si="11"/>
        <v>2</v>
      </c>
      <c r="AF24" s="11"/>
      <c r="AG24" s="11"/>
      <c r="AH24" s="11" t="str">
        <f t="shared" si="2"/>
        <v/>
      </c>
      <c r="AI24" s="11">
        <f t="shared" si="3"/>
        <v>-50</v>
      </c>
      <c r="AJ24" s="11">
        <f t="shared" ca="1" si="4"/>
        <v>3.75</v>
      </c>
      <c r="AK24" s="11">
        <f t="shared" ca="1" si="5"/>
        <v>18.2</v>
      </c>
      <c r="AL24" s="11" t="str">
        <f t="shared" si="6"/>
        <v/>
      </c>
      <c r="AM24" s="11">
        <f t="shared" si="7"/>
        <v>-50</v>
      </c>
      <c r="AN24" s="11"/>
      <c r="AO24" s="11">
        <f t="shared" ca="1" si="8"/>
        <v>1</v>
      </c>
      <c r="AP24" s="11">
        <f t="shared" ca="1" si="9"/>
        <v>8</v>
      </c>
    </row>
    <row r="25" spans="1:42" x14ac:dyDescent="0.25">
      <c r="A25" s="1">
        <f t="shared" si="1"/>
        <v>2</v>
      </c>
      <c r="B25" s="2">
        <f t="shared" si="1"/>
        <v>2</v>
      </c>
      <c r="C25" s="1">
        <f t="shared" si="1"/>
        <v>2</v>
      </c>
      <c r="D25" s="2">
        <f t="shared" si="1"/>
        <v>2</v>
      </c>
      <c r="E25" s="1">
        <f t="shared" si="1"/>
        <v>2</v>
      </c>
      <c r="F25" s="2">
        <f t="shared" si="1"/>
        <v>2</v>
      </c>
      <c r="G25" s="1">
        <f t="shared" si="1"/>
        <v>2</v>
      </c>
      <c r="H25" s="2">
        <f t="shared" ref="H25:W37" si="12">$AN$5</f>
        <v>2</v>
      </c>
      <c r="I25" s="1">
        <f t="shared" si="12"/>
        <v>2</v>
      </c>
      <c r="J25" s="2">
        <f t="shared" si="12"/>
        <v>2</v>
      </c>
      <c r="K25" s="1">
        <f t="shared" si="12"/>
        <v>2</v>
      </c>
      <c r="L25" s="2">
        <f t="shared" si="12"/>
        <v>2</v>
      </c>
      <c r="M25" s="1">
        <f t="shared" si="12"/>
        <v>2</v>
      </c>
      <c r="N25" s="2">
        <f t="shared" si="12"/>
        <v>2</v>
      </c>
      <c r="O25" s="1">
        <f t="shared" si="12"/>
        <v>2</v>
      </c>
      <c r="P25" s="2">
        <f t="shared" si="12"/>
        <v>2</v>
      </c>
      <c r="Q25" s="1">
        <f t="shared" si="12"/>
        <v>2</v>
      </c>
      <c r="R25" s="2">
        <f t="shared" si="12"/>
        <v>2</v>
      </c>
      <c r="S25" s="1">
        <f t="shared" si="12"/>
        <v>2</v>
      </c>
      <c r="T25" s="2">
        <f t="shared" si="12"/>
        <v>2</v>
      </c>
      <c r="U25" s="1">
        <f t="shared" si="12"/>
        <v>2</v>
      </c>
      <c r="V25" s="2">
        <f t="shared" si="12"/>
        <v>2</v>
      </c>
      <c r="W25" s="1">
        <f t="shared" si="12"/>
        <v>2</v>
      </c>
      <c r="X25" s="2">
        <f t="shared" si="11"/>
        <v>2</v>
      </c>
      <c r="Y25" s="1">
        <f t="shared" si="11"/>
        <v>2</v>
      </c>
      <c r="Z25" s="2">
        <f t="shared" si="11"/>
        <v>2</v>
      </c>
      <c r="AA25" s="1">
        <f t="shared" si="11"/>
        <v>2</v>
      </c>
      <c r="AB25" s="2">
        <f t="shared" si="11"/>
        <v>2</v>
      </c>
      <c r="AC25" s="1">
        <f t="shared" si="11"/>
        <v>2</v>
      </c>
      <c r="AD25" s="2">
        <f t="shared" si="11"/>
        <v>2</v>
      </c>
      <c r="AF25" s="11"/>
      <c r="AG25" s="11"/>
      <c r="AH25" s="11" t="str">
        <f t="shared" si="2"/>
        <v/>
      </c>
      <c r="AI25" s="11">
        <f t="shared" si="3"/>
        <v>-50</v>
      </c>
      <c r="AJ25" s="11">
        <f t="shared" ca="1" si="4"/>
        <v>20</v>
      </c>
      <c r="AK25" s="11">
        <f t="shared" ca="1" si="5"/>
        <v>25.7</v>
      </c>
      <c r="AL25" s="11" t="str">
        <f t="shared" si="6"/>
        <v/>
      </c>
      <c r="AM25" s="11">
        <f t="shared" si="7"/>
        <v>-50</v>
      </c>
      <c r="AN25" s="11"/>
      <c r="AO25" s="11">
        <f t="shared" ca="1" si="8"/>
        <v>7</v>
      </c>
      <c r="AP25" s="11">
        <f t="shared" ca="1" si="9"/>
        <v>11</v>
      </c>
    </row>
    <row r="26" spans="1:42" x14ac:dyDescent="0.25">
      <c r="A26" s="5">
        <f t="shared" ref="A26:P37" si="13">$AN$5</f>
        <v>2</v>
      </c>
      <c r="B26" s="6">
        <f t="shared" si="13"/>
        <v>2</v>
      </c>
      <c r="C26" s="5">
        <f t="shared" si="13"/>
        <v>2</v>
      </c>
      <c r="D26" s="6">
        <f t="shared" si="13"/>
        <v>2</v>
      </c>
      <c r="E26" s="5">
        <f t="shared" si="13"/>
        <v>2</v>
      </c>
      <c r="F26" s="6">
        <f t="shared" si="13"/>
        <v>2</v>
      </c>
      <c r="G26" s="5">
        <f t="shared" si="13"/>
        <v>2</v>
      </c>
      <c r="H26" s="6">
        <f t="shared" si="13"/>
        <v>2</v>
      </c>
      <c r="I26" s="5">
        <f t="shared" si="13"/>
        <v>2</v>
      </c>
      <c r="J26" s="6">
        <f t="shared" si="13"/>
        <v>2</v>
      </c>
      <c r="K26" s="5">
        <f t="shared" si="13"/>
        <v>2</v>
      </c>
      <c r="L26" s="6">
        <f t="shared" si="13"/>
        <v>2</v>
      </c>
      <c r="M26" s="5">
        <f t="shared" si="13"/>
        <v>2</v>
      </c>
      <c r="N26" s="6">
        <f t="shared" si="13"/>
        <v>2</v>
      </c>
      <c r="O26" s="5">
        <f t="shared" si="13"/>
        <v>2</v>
      </c>
      <c r="P26" s="6">
        <f t="shared" si="13"/>
        <v>2</v>
      </c>
      <c r="Q26" s="5">
        <f t="shared" si="12"/>
        <v>2</v>
      </c>
      <c r="R26" s="6">
        <f t="shared" si="12"/>
        <v>2</v>
      </c>
      <c r="S26" s="5">
        <f t="shared" si="12"/>
        <v>2</v>
      </c>
      <c r="T26" s="6">
        <f t="shared" si="12"/>
        <v>2</v>
      </c>
      <c r="U26" s="5">
        <f t="shared" si="12"/>
        <v>2</v>
      </c>
      <c r="V26" s="6">
        <f t="shared" si="12"/>
        <v>2</v>
      </c>
      <c r="W26" s="5">
        <f t="shared" si="12"/>
        <v>2</v>
      </c>
      <c r="X26" s="6">
        <f t="shared" si="11"/>
        <v>2</v>
      </c>
      <c r="Y26" s="5">
        <f t="shared" si="11"/>
        <v>2</v>
      </c>
      <c r="Z26" s="6">
        <f t="shared" si="11"/>
        <v>2</v>
      </c>
      <c r="AA26" s="5">
        <f t="shared" si="11"/>
        <v>2</v>
      </c>
      <c r="AB26" s="6">
        <f t="shared" si="11"/>
        <v>2</v>
      </c>
      <c r="AC26" s="5">
        <f t="shared" si="11"/>
        <v>2</v>
      </c>
      <c r="AD26" s="7">
        <f t="shared" si="11"/>
        <v>2</v>
      </c>
    </row>
    <row r="27" spans="1:42" x14ac:dyDescent="0.25">
      <c r="A27" s="2">
        <f t="shared" si="13"/>
        <v>2</v>
      </c>
      <c r="B27" s="1">
        <f t="shared" si="13"/>
        <v>2</v>
      </c>
      <c r="C27" s="2">
        <f t="shared" si="13"/>
        <v>2</v>
      </c>
      <c r="D27" s="1">
        <f t="shared" si="13"/>
        <v>2</v>
      </c>
      <c r="E27" s="2">
        <f t="shared" si="13"/>
        <v>2</v>
      </c>
      <c r="F27" s="1">
        <f t="shared" si="13"/>
        <v>2</v>
      </c>
      <c r="G27" s="2">
        <f t="shared" si="13"/>
        <v>2</v>
      </c>
      <c r="H27" s="1">
        <f t="shared" si="13"/>
        <v>2</v>
      </c>
      <c r="I27" s="2">
        <f t="shared" si="13"/>
        <v>2</v>
      </c>
      <c r="J27" s="1">
        <f t="shared" si="13"/>
        <v>2</v>
      </c>
      <c r="K27" s="2">
        <f t="shared" si="13"/>
        <v>2</v>
      </c>
      <c r="L27" s="1">
        <f t="shared" si="13"/>
        <v>2</v>
      </c>
      <c r="M27" s="2">
        <f t="shared" si="13"/>
        <v>2</v>
      </c>
      <c r="N27" s="1">
        <f t="shared" si="13"/>
        <v>2</v>
      </c>
      <c r="O27" s="2">
        <f t="shared" si="13"/>
        <v>2</v>
      </c>
      <c r="P27" s="1">
        <f t="shared" si="13"/>
        <v>2</v>
      </c>
      <c r="Q27" s="2">
        <f t="shared" si="12"/>
        <v>2</v>
      </c>
      <c r="R27" s="1">
        <f t="shared" si="12"/>
        <v>2</v>
      </c>
      <c r="S27" s="2">
        <f t="shared" si="12"/>
        <v>2</v>
      </c>
      <c r="T27" s="1">
        <f t="shared" si="12"/>
        <v>2</v>
      </c>
      <c r="U27" s="2">
        <f t="shared" si="12"/>
        <v>2</v>
      </c>
      <c r="V27" s="1">
        <f t="shared" si="12"/>
        <v>2</v>
      </c>
      <c r="W27" s="2">
        <f t="shared" si="12"/>
        <v>2</v>
      </c>
      <c r="X27" s="1">
        <f t="shared" si="11"/>
        <v>2</v>
      </c>
      <c r="Y27" s="2">
        <f t="shared" si="11"/>
        <v>2</v>
      </c>
      <c r="Z27" s="1">
        <f t="shared" si="11"/>
        <v>2</v>
      </c>
      <c r="AA27" s="2">
        <f t="shared" si="11"/>
        <v>2</v>
      </c>
      <c r="AB27" s="1">
        <f t="shared" si="11"/>
        <v>2</v>
      </c>
      <c r="AC27" s="2">
        <f t="shared" si="11"/>
        <v>2</v>
      </c>
      <c r="AD27" s="1">
        <f t="shared" si="11"/>
        <v>2</v>
      </c>
    </row>
    <row r="28" spans="1:42" x14ac:dyDescent="0.25">
      <c r="A28">
        <f t="shared" si="13"/>
        <v>2</v>
      </c>
      <c r="B28" s="5">
        <f t="shared" si="13"/>
        <v>2</v>
      </c>
      <c r="C28" s="6">
        <f t="shared" si="13"/>
        <v>2</v>
      </c>
      <c r="D28" s="5">
        <f t="shared" si="13"/>
        <v>2</v>
      </c>
      <c r="E28" s="6">
        <f t="shared" si="13"/>
        <v>2</v>
      </c>
      <c r="F28" s="5">
        <f t="shared" si="13"/>
        <v>2</v>
      </c>
      <c r="G28" s="6">
        <f t="shared" si="13"/>
        <v>2</v>
      </c>
      <c r="H28" s="5">
        <f t="shared" si="13"/>
        <v>2</v>
      </c>
      <c r="I28" s="6">
        <f t="shared" si="13"/>
        <v>2</v>
      </c>
      <c r="J28" s="5">
        <f t="shared" si="13"/>
        <v>2</v>
      </c>
      <c r="K28" s="6">
        <f t="shared" si="13"/>
        <v>2</v>
      </c>
      <c r="L28" s="5">
        <f t="shared" si="13"/>
        <v>2</v>
      </c>
      <c r="M28" s="6">
        <f t="shared" si="13"/>
        <v>2</v>
      </c>
      <c r="N28" s="5">
        <f t="shared" si="13"/>
        <v>2</v>
      </c>
      <c r="O28" s="6">
        <f t="shared" si="13"/>
        <v>2</v>
      </c>
      <c r="P28" s="5">
        <f t="shared" si="13"/>
        <v>2</v>
      </c>
      <c r="Q28" s="6">
        <f t="shared" si="12"/>
        <v>2</v>
      </c>
      <c r="R28" s="5">
        <f t="shared" si="12"/>
        <v>2</v>
      </c>
      <c r="S28" s="6">
        <f t="shared" si="12"/>
        <v>2</v>
      </c>
      <c r="T28" s="5">
        <f t="shared" si="12"/>
        <v>2</v>
      </c>
      <c r="U28" s="6">
        <f t="shared" si="12"/>
        <v>2</v>
      </c>
      <c r="V28" s="5">
        <f t="shared" si="12"/>
        <v>2</v>
      </c>
      <c r="W28" s="6">
        <f t="shared" si="12"/>
        <v>2</v>
      </c>
      <c r="X28" s="5">
        <f t="shared" si="11"/>
        <v>2</v>
      </c>
      <c r="Y28" s="6">
        <f t="shared" si="11"/>
        <v>2</v>
      </c>
      <c r="Z28" s="5">
        <f t="shared" si="11"/>
        <v>2</v>
      </c>
      <c r="AA28" s="6">
        <f t="shared" si="11"/>
        <v>2</v>
      </c>
      <c r="AB28" s="5">
        <f t="shared" si="11"/>
        <v>2</v>
      </c>
      <c r="AC28" s="6">
        <f t="shared" si="11"/>
        <v>2</v>
      </c>
      <c r="AD28" s="3">
        <f t="shared" si="11"/>
        <v>2</v>
      </c>
    </row>
    <row r="29" spans="1:42" x14ac:dyDescent="0.25">
      <c r="A29" s="1">
        <f t="shared" si="13"/>
        <v>2</v>
      </c>
      <c r="B29" s="2">
        <f t="shared" si="13"/>
        <v>2</v>
      </c>
      <c r="C29" s="1">
        <f t="shared" si="13"/>
        <v>2</v>
      </c>
      <c r="D29" s="2">
        <f t="shared" si="13"/>
        <v>2</v>
      </c>
      <c r="E29" s="1">
        <f t="shared" si="13"/>
        <v>2</v>
      </c>
      <c r="F29" s="2">
        <f t="shared" si="13"/>
        <v>2</v>
      </c>
      <c r="G29" s="1">
        <f t="shared" si="13"/>
        <v>2</v>
      </c>
      <c r="H29" s="2">
        <f t="shared" si="13"/>
        <v>2</v>
      </c>
      <c r="I29" s="1">
        <f t="shared" si="13"/>
        <v>2</v>
      </c>
      <c r="J29" s="2">
        <f t="shared" si="13"/>
        <v>2</v>
      </c>
      <c r="K29" s="1">
        <f t="shared" si="13"/>
        <v>2</v>
      </c>
      <c r="L29" s="2">
        <f t="shared" si="13"/>
        <v>2</v>
      </c>
      <c r="M29" s="1">
        <f t="shared" si="13"/>
        <v>2</v>
      </c>
      <c r="N29" s="2">
        <f t="shared" si="13"/>
        <v>2</v>
      </c>
      <c r="O29" s="1">
        <f t="shared" si="13"/>
        <v>2</v>
      </c>
      <c r="P29" s="2">
        <f t="shared" si="13"/>
        <v>2</v>
      </c>
      <c r="Q29" s="1">
        <f t="shared" si="12"/>
        <v>2</v>
      </c>
      <c r="R29" s="2">
        <f t="shared" si="12"/>
        <v>2</v>
      </c>
      <c r="S29" s="1">
        <f t="shared" si="12"/>
        <v>2</v>
      </c>
      <c r="T29" s="2">
        <f t="shared" si="12"/>
        <v>2</v>
      </c>
      <c r="U29" s="1">
        <f t="shared" si="12"/>
        <v>2</v>
      </c>
      <c r="V29" s="2">
        <f t="shared" si="12"/>
        <v>2</v>
      </c>
      <c r="W29" s="1">
        <f t="shared" si="12"/>
        <v>2</v>
      </c>
      <c r="X29" s="2">
        <f t="shared" si="11"/>
        <v>2</v>
      </c>
      <c r="Y29" s="1">
        <f t="shared" si="11"/>
        <v>2</v>
      </c>
      <c r="Z29" s="2">
        <f t="shared" si="11"/>
        <v>2</v>
      </c>
      <c r="AA29" s="1">
        <f t="shared" si="11"/>
        <v>2</v>
      </c>
      <c r="AB29" s="2">
        <f t="shared" si="11"/>
        <v>2</v>
      </c>
      <c r="AC29" s="1">
        <f t="shared" si="11"/>
        <v>2</v>
      </c>
      <c r="AD29" s="2">
        <f t="shared" si="11"/>
        <v>2</v>
      </c>
    </row>
    <row r="30" spans="1:42" x14ac:dyDescent="0.25">
      <c r="A30" s="5">
        <f t="shared" si="13"/>
        <v>2</v>
      </c>
      <c r="B30" s="6">
        <f t="shared" si="13"/>
        <v>2</v>
      </c>
      <c r="C30" s="5">
        <f t="shared" si="13"/>
        <v>2</v>
      </c>
      <c r="D30" s="6">
        <f t="shared" si="13"/>
        <v>2</v>
      </c>
      <c r="E30" s="5">
        <f t="shared" si="13"/>
        <v>2</v>
      </c>
      <c r="F30" s="6">
        <f t="shared" si="13"/>
        <v>2</v>
      </c>
      <c r="G30" s="5">
        <f t="shared" si="13"/>
        <v>2</v>
      </c>
      <c r="H30" s="6">
        <f t="shared" si="13"/>
        <v>2</v>
      </c>
      <c r="I30" s="5">
        <f t="shared" si="13"/>
        <v>2</v>
      </c>
      <c r="J30" s="6">
        <f t="shared" si="13"/>
        <v>2</v>
      </c>
      <c r="K30" s="5">
        <f t="shared" si="13"/>
        <v>2</v>
      </c>
      <c r="L30" s="6">
        <f t="shared" si="13"/>
        <v>2</v>
      </c>
      <c r="M30" s="5">
        <f t="shared" si="13"/>
        <v>2</v>
      </c>
      <c r="N30" s="6">
        <f t="shared" si="13"/>
        <v>2</v>
      </c>
      <c r="O30" s="5">
        <f t="shared" si="13"/>
        <v>2</v>
      </c>
      <c r="P30" s="6">
        <f t="shared" si="13"/>
        <v>2</v>
      </c>
      <c r="Q30" s="5">
        <f t="shared" si="12"/>
        <v>2</v>
      </c>
      <c r="R30" s="6">
        <f t="shared" si="12"/>
        <v>2</v>
      </c>
      <c r="S30" s="5">
        <f t="shared" si="12"/>
        <v>2</v>
      </c>
      <c r="T30" s="6">
        <f t="shared" si="12"/>
        <v>2</v>
      </c>
      <c r="U30" s="5">
        <f t="shared" si="12"/>
        <v>2</v>
      </c>
      <c r="V30" s="6">
        <f t="shared" si="12"/>
        <v>2</v>
      </c>
      <c r="W30" s="5">
        <f t="shared" si="12"/>
        <v>2</v>
      </c>
      <c r="X30" s="6">
        <f t="shared" si="11"/>
        <v>2</v>
      </c>
      <c r="Y30" s="5">
        <f t="shared" si="11"/>
        <v>2</v>
      </c>
      <c r="Z30" s="6">
        <f t="shared" si="11"/>
        <v>2</v>
      </c>
      <c r="AA30" s="5">
        <f t="shared" si="11"/>
        <v>2</v>
      </c>
      <c r="AB30" s="6">
        <f t="shared" si="11"/>
        <v>2</v>
      </c>
      <c r="AC30" s="5">
        <f t="shared" si="11"/>
        <v>2</v>
      </c>
      <c r="AD30" s="7">
        <f t="shared" si="11"/>
        <v>2</v>
      </c>
    </row>
    <row r="31" spans="1:42" x14ac:dyDescent="0.25">
      <c r="A31" s="2">
        <f t="shared" si="13"/>
        <v>2</v>
      </c>
      <c r="B31" s="1">
        <f t="shared" si="13"/>
        <v>2</v>
      </c>
      <c r="C31" s="2">
        <f t="shared" si="13"/>
        <v>2</v>
      </c>
      <c r="D31" s="1">
        <f t="shared" si="13"/>
        <v>2</v>
      </c>
      <c r="E31" s="2">
        <f t="shared" si="13"/>
        <v>2</v>
      </c>
      <c r="F31" s="1">
        <f t="shared" si="13"/>
        <v>2</v>
      </c>
      <c r="G31" s="2">
        <f t="shared" si="13"/>
        <v>2</v>
      </c>
      <c r="H31" s="1">
        <f t="shared" si="13"/>
        <v>2</v>
      </c>
      <c r="I31" s="2">
        <f t="shared" si="13"/>
        <v>2</v>
      </c>
      <c r="J31" s="1">
        <f t="shared" si="13"/>
        <v>2</v>
      </c>
      <c r="K31" s="2">
        <f t="shared" si="13"/>
        <v>2</v>
      </c>
      <c r="L31" s="1">
        <f t="shared" si="13"/>
        <v>2</v>
      </c>
      <c r="M31" s="2">
        <f t="shared" si="13"/>
        <v>2</v>
      </c>
      <c r="N31" s="1">
        <f t="shared" si="13"/>
        <v>2</v>
      </c>
      <c r="O31" s="2">
        <f t="shared" si="13"/>
        <v>2</v>
      </c>
      <c r="P31" s="1">
        <f t="shared" si="13"/>
        <v>2</v>
      </c>
      <c r="Q31" s="2">
        <f t="shared" si="12"/>
        <v>2</v>
      </c>
      <c r="R31" s="1">
        <f t="shared" si="12"/>
        <v>2</v>
      </c>
      <c r="S31" s="2">
        <f t="shared" si="12"/>
        <v>2</v>
      </c>
      <c r="T31" s="1">
        <f t="shared" si="12"/>
        <v>2</v>
      </c>
      <c r="U31" s="2">
        <f t="shared" si="12"/>
        <v>2</v>
      </c>
      <c r="V31" s="1">
        <f t="shared" si="12"/>
        <v>2</v>
      </c>
      <c r="W31" s="2">
        <f t="shared" si="12"/>
        <v>2</v>
      </c>
      <c r="X31" s="1">
        <f t="shared" si="11"/>
        <v>2</v>
      </c>
      <c r="Y31" s="2">
        <f t="shared" si="11"/>
        <v>2</v>
      </c>
      <c r="Z31" s="1">
        <f t="shared" si="11"/>
        <v>2</v>
      </c>
      <c r="AA31" s="2">
        <f t="shared" ref="AA31:AD31" si="14">$AN$5</f>
        <v>2</v>
      </c>
      <c r="AB31" s="1">
        <f t="shared" si="14"/>
        <v>2</v>
      </c>
      <c r="AC31" s="2">
        <f t="shared" si="14"/>
        <v>2</v>
      </c>
      <c r="AD31" s="1">
        <f t="shared" si="14"/>
        <v>2</v>
      </c>
    </row>
    <row r="32" spans="1:42" x14ac:dyDescent="0.25">
      <c r="A32">
        <f t="shared" si="13"/>
        <v>2</v>
      </c>
      <c r="B32" s="5">
        <f t="shared" si="13"/>
        <v>2</v>
      </c>
      <c r="C32" s="6">
        <f t="shared" si="13"/>
        <v>2</v>
      </c>
      <c r="D32" s="5">
        <f t="shared" si="13"/>
        <v>2</v>
      </c>
      <c r="E32" s="6">
        <f t="shared" si="13"/>
        <v>2</v>
      </c>
      <c r="F32" s="5">
        <f t="shared" si="13"/>
        <v>2</v>
      </c>
      <c r="G32" s="6">
        <f t="shared" si="13"/>
        <v>2</v>
      </c>
      <c r="H32" s="5">
        <f t="shared" si="13"/>
        <v>2</v>
      </c>
      <c r="I32" s="6">
        <f t="shared" si="13"/>
        <v>2</v>
      </c>
      <c r="J32" s="5">
        <f t="shared" si="13"/>
        <v>2</v>
      </c>
      <c r="K32" s="6">
        <f t="shared" si="13"/>
        <v>2</v>
      </c>
      <c r="L32" s="5">
        <f t="shared" si="13"/>
        <v>2</v>
      </c>
      <c r="M32" s="6">
        <f t="shared" si="13"/>
        <v>2</v>
      </c>
      <c r="N32" s="5">
        <f t="shared" si="13"/>
        <v>2</v>
      </c>
      <c r="O32" s="6">
        <f t="shared" si="13"/>
        <v>2</v>
      </c>
      <c r="P32" s="5">
        <f t="shared" si="13"/>
        <v>2</v>
      </c>
      <c r="Q32" s="6">
        <f t="shared" si="12"/>
        <v>2</v>
      </c>
      <c r="R32" s="5">
        <f t="shared" si="12"/>
        <v>2</v>
      </c>
      <c r="S32" s="6">
        <f t="shared" si="12"/>
        <v>2</v>
      </c>
      <c r="T32" s="5">
        <f t="shared" si="12"/>
        <v>2</v>
      </c>
      <c r="U32" s="6">
        <f t="shared" si="12"/>
        <v>2</v>
      </c>
      <c r="V32" s="5">
        <f t="shared" si="12"/>
        <v>2</v>
      </c>
      <c r="W32" s="6">
        <f t="shared" si="12"/>
        <v>2</v>
      </c>
      <c r="X32" s="5">
        <f t="shared" ref="X32:AD37" si="15">$AN$5</f>
        <v>2</v>
      </c>
      <c r="Y32" s="6">
        <f t="shared" si="15"/>
        <v>2</v>
      </c>
      <c r="Z32" s="5">
        <f t="shared" si="15"/>
        <v>2</v>
      </c>
      <c r="AA32" s="6">
        <f t="shared" si="15"/>
        <v>2</v>
      </c>
      <c r="AB32" s="5">
        <f t="shared" si="15"/>
        <v>2</v>
      </c>
      <c r="AC32" s="6">
        <f t="shared" si="15"/>
        <v>2</v>
      </c>
      <c r="AD32" s="3">
        <f t="shared" si="15"/>
        <v>2</v>
      </c>
    </row>
    <row r="33" spans="1:30" x14ac:dyDescent="0.25">
      <c r="A33" s="1">
        <f t="shared" si="13"/>
        <v>2</v>
      </c>
      <c r="B33" s="2">
        <f t="shared" si="13"/>
        <v>2</v>
      </c>
      <c r="C33" s="1">
        <f t="shared" si="13"/>
        <v>2</v>
      </c>
      <c r="D33" s="2">
        <f t="shared" si="13"/>
        <v>2</v>
      </c>
      <c r="E33" s="1">
        <f t="shared" si="13"/>
        <v>2</v>
      </c>
      <c r="F33" s="2">
        <f t="shared" si="13"/>
        <v>2</v>
      </c>
      <c r="G33" s="1">
        <f t="shared" si="13"/>
        <v>2</v>
      </c>
      <c r="H33" s="2">
        <f t="shared" si="13"/>
        <v>2</v>
      </c>
      <c r="I33" s="1">
        <f t="shared" si="13"/>
        <v>2</v>
      </c>
      <c r="J33" s="2">
        <f t="shared" si="13"/>
        <v>2</v>
      </c>
      <c r="K33" s="1">
        <f t="shared" si="13"/>
        <v>2</v>
      </c>
      <c r="L33" s="2">
        <f t="shared" si="13"/>
        <v>2</v>
      </c>
      <c r="M33" s="1">
        <f t="shared" si="13"/>
        <v>2</v>
      </c>
      <c r="N33" s="2">
        <f t="shared" si="13"/>
        <v>2</v>
      </c>
      <c r="O33" s="1">
        <f t="shared" si="13"/>
        <v>2</v>
      </c>
      <c r="P33" s="2">
        <f t="shared" si="13"/>
        <v>2</v>
      </c>
      <c r="Q33" s="1">
        <f t="shared" si="12"/>
        <v>2</v>
      </c>
      <c r="R33" s="2">
        <f t="shared" si="12"/>
        <v>2</v>
      </c>
      <c r="S33" s="1">
        <f t="shared" si="12"/>
        <v>2</v>
      </c>
      <c r="T33" s="2">
        <f t="shared" si="12"/>
        <v>2</v>
      </c>
      <c r="U33" s="1">
        <f t="shared" si="12"/>
        <v>2</v>
      </c>
      <c r="V33" s="2">
        <f t="shared" si="12"/>
        <v>2</v>
      </c>
      <c r="W33" s="1">
        <f t="shared" si="12"/>
        <v>2</v>
      </c>
      <c r="X33" s="2">
        <f t="shared" si="15"/>
        <v>2</v>
      </c>
      <c r="Y33" s="1">
        <f t="shared" si="15"/>
        <v>2</v>
      </c>
      <c r="Z33" s="2">
        <f t="shared" si="15"/>
        <v>2</v>
      </c>
      <c r="AA33" s="1">
        <f t="shared" si="15"/>
        <v>2</v>
      </c>
      <c r="AB33" s="2">
        <f t="shared" si="15"/>
        <v>2</v>
      </c>
      <c r="AC33" s="1">
        <f t="shared" si="15"/>
        <v>2</v>
      </c>
      <c r="AD33" s="2">
        <f t="shared" si="15"/>
        <v>2</v>
      </c>
    </row>
    <row r="34" spans="1:30" x14ac:dyDescent="0.25">
      <c r="A34" s="5">
        <f t="shared" si="13"/>
        <v>2</v>
      </c>
      <c r="B34" s="6">
        <f t="shared" si="13"/>
        <v>2</v>
      </c>
      <c r="C34" s="5">
        <f t="shared" si="13"/>
        <v>2</v>
      </c>
      <c r="D34" s="6">
        <f t="shared" si="13"/>
        <v>2</v>
      </c>
      <c r="E34" s="5">
        <f t="shared" si="13"/>
        <v>2</v>
      </c>
      <c r="F34" s="6">
        <f t="shared" si="13"/>
        <v>2</v>
      </c>
      <c r="G34" s="5">
        <f t="shared" si="13"/>
        <v>2</v>
      </c>
      <c r="H34" s="6">
        <f t="shared" si="13"/>
        <v>2</v>
      </c>
      <c r="I34" s="5">
        <f t="shared" si="13"/>
        <v>2</v>
      </c>
      <c r="J34" s="6">
        <f t="shared" si="13"/>
        <v>2</v>
      </c>
      <c r="K34" s="5">
        <f t="shared" si="13"/>
        <v>2</v>
      </c>
      <c r="L34" s="6">
        <f t="shared" si="13"/>
        <v>2</v>
      </c>
      <c r="M34" s="5">
        <f t="shared" si="13"/>
        <v>2</v>
      </c>
      <c r="N34" s="6">
        <f t="shared" si="13"/>
        <v>2</v>
      </c>
      <c r="O34" s="5">
        <f t="shared" si="13"/>
        <v>2</v>
      </c>
      <c r="P34" s="6">
        <f t="shared" si="13"/>
        <v>2</v>
      </c>
      <c r="Q34" s="5">
        <f t="shared" si="12"/>
        <v>2</v>
      </c>
      <c r="R34" s="6">
        <f t="shared" si="12"/>
        <v>2</v>
      </c>
      <c r="S34" s="5">
        <f t="shared" si="12"/>
        <v>2</v>
      </c>
      <c r="T34" s="6">
        <f t="shared" si="12"/>
        <v>2</v>
      </c>
      <c r="U34" s="5">
        <f t="shared" si="12"/>
        <v>2</v>
      </c>
      <c r="V34" s="6">
        <f t="shared" si="12"/>
        <v>2</v>
      </c>
      <c r="W34" s="5">
        <f t="shared" si="12"/>
        <v>2</v>
      </c>
      <c r="X34" s="6">
        <f t="shared" si="15"/>
        <v>2</v>
      </c>
      <c r="Y34" s="5">
        <f t="shared" si="15"/>
        <v>2</v>
      </c>
      <c r="Z34" s="6">
        <f t="shared" si="15"/>
        <v>2</v>
      </c>
      <c r="AA34" s="5">
        <f t="shared" si="15"/>
        <v>2</v>
      </c>
      <c r="AB34" s="6">
        <f t="shared" si="15"/>
        <v>2</v>
      </c>
      <c r="AC34" s="5">
        <f t="shared" si="15"/>
        <v>2</v>
      </c>
      <c r="AD34" s="7">
        <f t="shared" si="15"/>
        <v>2</v>
      </c>
    </row>
    <row r="35" spans="1:30" x14ac:dyDescent="0.25">
      <c r="A35" s="2">
        <f t="shared" si="13"/>
        <v>2</v>
      </c>
      <c r="B35" s="1">
        <f t="shared" si="13"/>
        <v>2</v>
      </c>
      <c r="C35" s="2">
        <f t="shared" si="13"/>
        <v>2</v>
      </c>
      <c r="D35" s="1">
        <f t="shared" si="13"/>
        <v>2</v>
      </c>
      <c r="E35" s="2">
        <f t="shared" si="13"/>
        <v>2</v>
      </c>
      <c r="F35" s="1">
        <f t="shared" si="13"/>
        <v>2</v>
      </c>
      <c r="G35" s="2">
        <f t="shared" si="13"/>
        <v>2</v>
      </c>
      <c r="H35" s="1">
        <f t="shared" si="13"/>
        <v>2</v>
      </c>
      <c r="I35" s="2">
        <f t="shared" si="13"/>
        <v>2</v>
      </c>
      <c r="J35" s="1">
        <f t="shared" si="13"/>
        <v>2</v>
      </c>
      <c r="K35" s="2">
        <f t="shared" si="13"/>
        <v>2</v>
      </c>
      <c r="L35" s="1">
        <f t="shared" si="13"/>
        <v>2</v>
      </c>
      <c r="M35" s="2">
        <f t="shared" si="13"/>
        <v>2</v>
      </c>
      <c r="N35" s="1">
        <f t="shared" si="13"/>
        <v>2</v>
      </c>
      <c r="O35" s="2">
        <f t="shared" si="13"/>
        <v>2</v>
      </c>
      <c r="P35" s="1">
        <f t="shared" si="13"/>
        <v>2</v>
      </c>
      <c r="Q35" s="2">
        <f t="shared" si="12"/>
        <v>2</v>
      </c>
      <c r="R35" s="1">
        <f t="shared" si="12"/>
        <v>2</v>
      </c>
      <c r="S35" s="2">
        <f t="shared" si="12"/>
        <v>2</v>
      </c>
      <c r="T35" s="1">
        <f t="shared" si="12"/>
        <v>2</v>
      </c>
      <c r="U35" s="2">
        <f t="shared" si="12"/>
        <v>2</v>
      </c>
      <c r="V35" s="1">
        <f t="shared" si="12"/>
        <v>2</v>
      </c>
      <c r="W35" s="2">
        <f t="shared" si="12"/>
        <v>2</v>
      </c>
      <c r="X35" s="1">
        <f t="shared" si="15"/>
        <v>2</v>
      </c>
      <c r="Y35" s="2">
        <f t="shared" si="15"/>
        <v>2</v>
      </c>
      <c r="Z35" s="1">
        <f t="shared" si="15"/>
        <v>2</v>
      </c>
      <c r="AA35" s="2">
        <f t="shared" si="15"/>
        <v>2</v>
      </c>
      <c r="AB35" s="1">
        <f t="shared" si="15"/>
        <v>2</v>
      </c>
      <c r="AC35" s="2">
        <f t="shared" si="15"/>
        <v>2</v>
      </c>
      <c r="AD35" s="1">
        <f t="shared" si="15"/>
        <v>2</v>
      </c>
    </row>
    <row r="36" spans="1:30" x14ac:dyDescent="0.25">
      <c r="A36">
        <f t="shared" si="13"/>
        <v>2</v>
      </c>
      <c r="B36" s="5">
        <f t="shared" si="13"/>
        <v>2</v>
      </c>
      <c r="C36" s="6">
        <f t="shared" si="13"/>
        <v>2</v>
      </c>
      <c r="D36" s="5">
        <f t="shared" si="13"/>
        <v>2</v>
      </c>
      <c r="E36" s="6">
        <f t="shared" si="13"/>
        <v>2</v>
      </c>
      <c r="F36" s="5">
        <f t="shared" si="13"/>
        <v>2</v>
      </c>
      <c r="G36" s="6">
        <f t="shared" si="13"/>
        <v>2</v>
      </c>
      <c r="H36" s="5">
        <f t="shared" si="13"/>
        <v>2</v>
      </c>
      <c r="I36" s="6">
        <f t="shared" si="13"/>
        <v>2</v>
      </c>
      <c r="J36" s="5">
        <f t="shared" si="13"/>
        <v>2</v>
      </c>
      <c r="K36" s="6">
        <f t="shared" si="13"/>
        <v>2</v>
      </c>
      <c r="L36" s="5">
        <f t="shared" si="13"/>
        <v>2</v>
      </c>
      <c r="M36" s="6">
        <f t="shared" si="13"/>
        <v>2</v>
      </c>
      <c r="N36" s="5">
        <f t="shared" si="13"/>
        <v>2</v>
      </c>
      <c r="O36" s="6">
        <f t="shared" si="13"/>
        <v>2</v>
      </c>
      <c r="P36" s="5">
        <f t="shared" si="13"/>
        <v>2</v>
      </c>
      <c r="Q36" s="6">
        <f t="shared" si="12"/>
        <v>2</v>
      </c>
      <c r="R36" s="5">
        <f t="shared" si="12"/>
        <v>2</v>
      </c>
      <c r="S36" s="6">
        <f t="shared" si="12"/>
        <v>2</v>
      </c>
      <c r="T36" s="5">
        <f t="shared" si="12"/>
        <v>2</v>
      </c>
      <c r="U36" s="6">
        <f t="shared" si="12"/>
        <v>2</v>
      </c>
      <c r="V36" s="5">
        <f t="shared" si="12"/>
        <v>2</v>
      </c>
      <c r="W36" s="6">
        <f t="shared" si="12"/>
        <v>2</v>
      </c>
      <c r="X36" s="5">
        <f t="shared" si="15"/>
        <v>2</v>
      </c>
      <c r="Y36" s="6">
        <f t="shared" si="15"/>
        <v>2</v>
      </c>
      <c r="Z36" s="5">
        <f t="shared" si="15"/>
        <v>2</v>
      </c>
      <c r="AA36" s="6">
        <f t="shared" si="15"/>
        <v>2</v>
      </c>
      <c r="AB36" s="5">
        <f t="shared" si="15"/>
        <v>2</v>
      </c>
      <c r="AC36" s="6">
        <f t="shared" si="15"/>
        <v>2</v>
      </c>
      <c r="AD36" s="3">
        <f t="shared" si="15"/>
        <v>2</v>
      </c>
    </row>
    <row r="37" spans="1:30" x14ac:dyDescent="0.25">
      <c r="A37" s="1">
        <f t="shared" si="13"/>
        <v>2</v>
      </c>
      <c r="B37" s="2">
        <f t="shared" si="13"/>
        <v>2</v>
      </c>
      <c r="C37" s="1">
        <f t="shared" si="13"/>
        <v>2</v>
      </c>
      <c r="D37" s="2">
        <f t="shared" si="13"/>
        <v>2</v>
      </c>
      <c r="E37" s="1">
        <f t="shared" si="13"/>
        <v>2</v>
      </c>
      <c r="F37" s="2">
        <f t="shared" si="13"/>
        <v>2</v>
      </c>
      <c r="G37" s="1">
        <f t="shared" si="13"/>
        <v>2</v>
      </c>
      <c r="H37" s="2">
        <f t="shared" si="13"/>
        <v>2</v>
      </c>
      <c r="I37" s="1">
        <f t="shared" si="13"/>
        <v>2</v>
      </c>
      <c r="J37" s="2">
        <f t="shared" si="13"/>
        <v>2</v>
      </c>
      <c r="K37" s="1">
        <f t="shared" si="13"/>
        <v>2</v>
      </c>
      <c r="L37" s="2">
        <f t="shared" si="13"/>
        <v>2</v>
      </c>
      <c r="M37" s="1">
        <f t="shared" si="13"/>
        <v>2</v>
      </c>
      <c r="N37" s="2">
        <f t="shared" si="13"/>
        <v>2</v>
      </c>
      <c r="O37" s="1">
        <f t="shared" si="13"/>
        <v>2</v>
      </c>
      <c r="P37" s="2">
        <f t="shared" si="13"/>
        <v>2</v>
      </c>
      <c r="Q37" s="1">
        <f t="shared" si="12"/>
        <v>2</v>
      </c>
      <c r="R37" s="2">
        <f t="shared" si="12"/>
        <v>2</v>
      </c>
      <c r="S37" s="1">
        <f t="shared" si="12"/>
        <v>2</v>
      </c>
      <c r="T37" s="2">
        <f t="shared" si="12"/>
        <v>2</v>
      </c>
      <c r="U37" s="1">
        <f t="shared" si="12"/>
        <v>2</v>
      </c>
      <c r="V37" s="2">
        <f t="shared" si="12"/>
        <v>2</v>
      </c>
      <c r="W37" s="1">
        <f t="shared" si="12"/>
        <v>2</v>
      </c>
      <c r="X37" s="2">
        <f t="shared" si="15"/>
        <v>2</v>
      </c>
      <c r="Y37" s="1">
        <f t="shared" si="15"/>
        <v>2</v>
      </c>
      <c r="Z37" s="2">
        <f t="shared" si="15"/>
        <v>2</v>
      </c>
      <c r="AA37" s="1">
        <f t="shared" si="15"/>
        <v>2</v>
      </c>
      <c r="AB37" s="2">
        <f t="shared" si="15"/>
        <v>2</v>
      </c>
      <c r="AC37" s="1">
        <f t="shared" si="15"/>
        <v>2</v>
      </c>
      <c r="AD37" s="2">
        <f t="shared" si="15"/>
        <v>2</v>
      </c>
    </row>
  </sheetData>
  <conditionalFormatting sqref="A1:AD37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scale="90" orientation="landscape" r:id="rId1"/>
  <rowBreaks count="1" manualBreakCount="1">
    <brk id="37" max="16383" man="1"/>
  </rowBreaks>
  <colBreaks count="1" manualBreakCount="1">
    <brk id="3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Drop Down 12">
              <controlPr defaultSize="0" autoLine="0" autoPict="0">
                <anchor moveWithCells="1">
                  <from>
                    <xdr:col>30</xdr:col>
                    <xdr:colOff>85725</xdr:colOff>
                    <xdr:row>0</xdr:row>
                    <xdr:rowOff>28575</xdr:rowOff>
                  </from>
                  <to>
                    <xdr:col>30</xdr:col>
                    <xdr:colOff>895350</xdr:colOff>
                    <xdr:row>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T76"/>
  <sheetViews>
    <sheetView showGridLines="0" tabSelected="1" zoomScaleNormal="100" workbookViewId="0">
      <selection activeCell="C4" sqref="C4"/>
    </sheetView>
  </sheetViews>
  <sheetFormatPr defaultRowHeight="15" x14ac:dyDescent="0.25"/>
  <cols>
    <col min="1" max="1" width="12" style="10" bestFit="1" customWidth="1"/>
    <col min="2" max="2" width="17.28515625" style="10" bestFit="1" customWidth="1"/>
    <col min="3" max="3" width="16.42578125" style="10" customWidth="1"/>
    <col min="4" max="6" width="9.140625" style="10"/>
    <col min="7" max="7" width="5" style="10" customWidth="1"/>
    <col min="8" max="8" width="5.42578125" style="10" customWidth="1"/>
    <col min="9" max="9" width="16.85546875" style="10" customWidth="1"/>
    <col min="10" max="12" width="12" style="10" bestFit="1" customWidth="1"/>
    <col min="13" max="16384" width="9.140625" style="10"/>
  </cols>
  <sheetData>
    <row r="1" spans="1:19" ht="15.75" thickBot="1" x14ac:dyDescent="0.3">
      <c r="M1" s="12"/>
      <c r="N1" s="51"/>
      <c r="O1" s="51" t="s">
        <v>8</v>
      </c>
      <c r="P1" s="51"/>
      <c r="Q1" s="51" t="s">
        <v>9</v>
      </c>
      <c r="R1" s="51"/>
      <c r="S1" s="51"/>
    </row>
    <row r="2" spans="1:19" ht="15.75" thickBot="1" x14ac:dyDescent="0.3">
      <c r="I2" s="172" t="s">
        <v>12</v>
      </c>
      <c r="J2" s="169" t="s">
        <v>65</v>
      </c>
      <c r="K2" s="170"/>
      <c r="L2" s="171"/>
      <c r="M2" s="12"/>
      <c r="N2" s="51"/>
      <c r="O2" s="51" t="s">
        <v>6</v>
      </c>
      <c r="P2" s="51" t="s">
        <v>7</v>
      </c>
      <c r="Q2" s="51" t="str">
        <f t="shared" ref="Q2" si="0">K8</f>
        <v>Гравець 1</v>
      </c>
      <c r="R2" s="51" t="str">
        <f t="shared" ref="R2" si="1">L8</f>
        <v>Гравець 2</v>
      </c>
      <c r="S2" s="51"/>
    </row>
    <row r="3" spans="1:19" ht="15.75" thickBot="1" x14ac:dyDescent="0.3">
      <c r="B3" s="20" t="s">
        <v>63</v>
      </c>
      <c r="C3" s="21" t="s">
        <v>64</v>
      </c>
      <c r="E3" s="11">
        <v>1</v>
      </c>
      <c r="I3" s="173"/>
      <c r="J3" s="22" t="s">
        <v>17</v>
      </c>
      <c r="K3" s="23" t="s">
        <v>18</v>
      </c>
      <c r="L3" s="24" t="s">
        <v>19</v>
      </c>
      <c r="M3" s="12"/>
      <c r="N3" s="51">
        <v>0</v>
      </c>
      <c r="O3" s="51" t="s">
        <v>18</v>
      </c>
      <c r="P3" s="51" t="s">
        <v>18</v>
      </c>
      <c r="Q3" s="51" t="s">
        <v>18</v>
      </c>
      <c r="R3" s="51" t="s">
        <v>18</v>
      </c>
      <c r="S3" s="51"/>
    </row>
    <row r="4" spans="1:19" x14ac:dyDescent="0.25">
      <c r="A4" s="25" t="s">
        <v>16</v>
      </c>
      <c r="B4" s="26" t="s">
        <v>14</v>
      </c>
      <c r="C4" s="27" t="s">
        <v>13</v>
      </c>
      <c r="E4" s="28" t="s">
        <v>15</v>
      </c>
      <c r="I4" s="29" t="s">
        <v>2</v>
      </c>
      <c r="J4" s="30">
        <v>1</v>
      </c>
      <c r="K4" s="31">
        <v>10</v>
      </c>
      <c r="L4" s="32">
        <v>20</v>
      </c>
      <c r="M4" s="12"/>
      <c r="N4" s="51">
        <v>1</v>
      </c>
      <c r="O4" s="51" t="str">
        <f t="shared" ref="O4:O23" ca="1" si="2">IF(RANDBETWEEN(1,10)&gt;6,INDEX($J$3:$L$3,1,RANDBETWEEN(1,3)),O3)</f>
        <v>Глинистий</v>
      </c>
      <c r="P4" s="51" t="str">
        <f t="shared" ref="P4:P23" ca="1" si="3">IF(RANDBETWEEN(1,10)&gt;6,INDEX($J$3:$L$3,1,RANDBETWEEN(1,3)),P3)</f>
        <v>Глинистий</v>
      </c>
      <c r="Q4" s="51" t="s">
        <v>18</v>
      </c>
      <c r="R4" s="51" t="s">
        <v>19</v>
      </c>
      <c r="S4" s="51"/>
    </row>
    <row r="5" spans="1:19" ht="15.75" thickBot="1" x14ac:dyDescent="0.3">
      <c r="A5" s="33" t="s">
        <v>62</v>
      </c>
      <c r="B5" s="34">
        <f ca="1">IF($E$3=3,0,IF(E5&gt;=20,B5,B5+(2-$E$3)*VLOOKUP(B4,$I$4:$L$6,MATCH(VLOOKUP($E$5,$N$3:$R$32,4,FALSE),$J$3:$L$3,0)+1,FALSE)))</f>
        <v>229</v>
      </c>
      <c r="C5" s="35">
        <f ca="1">IF($E$3=3,0,IF(E5&gt;=20,C5,C5+(2-$E$3)*VLOOKUP(C4,$I$4:$L$6,MATCH(VLOOKUP($E$5,$N$3:$R$32,5,FALSE),$J$3:$L$3,0)+1,FALSE)))</f>
        <v>768</v>
      </c>
      <c r="E5" s="28">
        <f ca="1">IF(E3=3,0,IF(E5&lt;20,E5+2-E3,20))</f>
        <v>20</v>
      </c>
      <c r="I5" s="36" t="s">
        <v>13</v>
      </c>
      <c r="J5" s="37">
        <v>100</v>
      </c>
      <c r="K5" s="38">
        <v>10</v>
      </c>
      <c r="L5" s="39">
        <v>1</v>
      </c>
      <c r="M5" s="12"/>
      <c r="N5" s="51">
        <v>2</v>
      </c>
      <c r="O5" s="51" t="str">
        <f t="shared" ca="1" si="2"/>
        <v>Глинистий</v>
      </c>
      <c r="P5" s="51" t="str">
        <f t="shared" ca="1" si="3"/>
        <v>Глинистий</v>
      </c>
      <c r="Q5" s="51" t="s">
        <v>18</v>
      </c>
      <c r="R5" s="51" t="s">
        <v>18</v>
      </c>
      <c r="S5" s="51"/>
    </row>
    <row r="6" spans="1:19" ht="15.75" thickBot="1" x14ac:dyDescent="0.3">
      <c r="A6" s="49"/>
      <c r="B6" s="50"/>
      <c r="C6" s="50"/>
      <c r="I6" s="40" t="s">
        <v>14</v>
      </c>
      <c r="J6" s="41">
        <v>20</v>
      </c>
      <c r="K6" s="42">
        <v>1</v>
      </c>
      <c r="L6" s="43">
        <v>5</v>
      </c>
      <c r="M6" s="12"/>
      <c r="N6" s="51">
        <v>3</v>
      </c>
      <c r="O6" s="51" t="str">
        <f t="shared" ca="1" si="2"/>
        <v>Глинистий</v>
      </c>
      <c r="P6" s="51" t="str">
        <f t="shared" ca="1" si="3"/>
        <v>Глинистий</v>
      </c>
      <c r="Q6" s="51" t="s">
        <v>18</v>
      </c>
      <c r="R6" s="51" t="s">
        <v>18</v>
      </c>
      <c r="S6" s="51"/>
    </row>
    <row r="7" spans="1:19" ht="32.25" thickBot="1" x14ac:dyDescent="0.55000000000000004">
      <c r="B7" s="52" t="str">
        <f ca="1">IF(E5&gt;=20,IF(B5&lt;C5,B3&amp;" ПЕРШИМ ДІСТАВСЯ СКАРБІВ!",IF(C5&lt;B5,C3&amp;" ПЕРШИМ ДІСТАВСЯ СКАРБІВ!","СКАРБИ ПОДІЛЕНО ПОРОВНУ!")),"")</f>
        <v>Гравець 1 ПЕРШИМ ДІСТАВСЯ СКАРБІВ!</v>
      </c>
      <c r="M7" s="12"/>
      <c r="N7" s="51">
        <v>4</v>
      </c>
      <c r="O7" s="51" t="str">
        <f t="shared" ca="1" si="2"/>
        <v>Глинистий</v>
      </c>
      <c r="P7" s="51" t="str">
        <f t="shared" ca="1" si="3"/>
        <v>Глинистий</v>
      </c>
      <c r="Q7" s="51" t="s">
        <v>18</v>
      </c>
      <c r="R7" s="51" t="s">
        <v>19</v>
      </c>
      <c r="S7" s="51"/>
    </row>
    <row r="8" spans="1:19" ht="15.75" thickBot="1" x14ac:dyDescent="0.3">
      <c r="J8" s="44" t="s">
        <v>15</v>
      </c>
      <c r="K8" s="17" t="str">
        <f>B3</f>
        <v>Гравець 1</v>
      </c>
      <c r="L8" s="14" t="str">
        <f>C3</f>
        <v>Гравець 2</v>
      </c>
      <c r="M8" s="12"/>
      <c r="N8" s="51">
        <v>5</v>
      </c>
      <c r="O8" s="51" t="str">
        <f t="shared" ca="1" si="2"/>
        <v>Каменистий</v>
      </c>
      <c r="P8" s="51" t="str">
        <f t="shared" ca="1" si="3"/>
        <v>Глинистий</v>
      </c>
      <c r="Q8" s="51" t="s">
        <v>18</v>
      </c>
      <c r="R8" s="51" t="s">
        <v>19</v>
      </c>
      <c r="S8" s="51"/>
    </row>
    <row r="9" spans="1:19" x14ac:dyDescent="0.25">
      <c r="J9" s="45">
        <v>1</v>
      </c>
      <c r="K9" s="18" t="str">
        <f ca="1">IF(J9&lt;=$E$5,Q3,"")</f>
        <v>Глинистий</v>
      </c>
      <c r="L9" s="15" t="str">
        <f ca="1">IF(J9&lt;=$E$5,R3,"")</f>
        <v>Глинистий</v>
      </c>
      <c r="M9" s="12"/>
      <c r="N9" s="51">
        <v>6</v>
      </c>
      <c r="O9" s="51" t="str">
        <f t="shared" ca="1" si="2"/>
        <v>Каменистий</v>
      </c>
      <c r="P9" s="51" t="str">
        <f t="shared" ca="1" si="3"/>
        <v>Піщаний</v>
      </c>
      <c r="Q9" s="51" t="s">
        <v>18</v>
      </c>
      <c r="R9" s="51" t="s">
        <v>17</v>
      </c>
      <c r="S9" s="51"/>
    </row>
    <row r="10" spans="1:19" ht="15.75" x14ac:dyDescent="0.3">
      <c r="C10" s="46"/>
      <c r="J10" s="47">
        <v>2</v>
      </c>
      <c r="K10" s="18" t="str">
        <f t="shared" ref="K10:K28" ca="1" si="4">IF(J10&lt;=$E$5,Q4,"")</f>
        <v>Глинистий</v>
      </c>
      <c r="L10" s="15" t="str">
        <f t="shared" ref="L10:L28" ca="1" si="5">IF(J10&lt;=$E$5,R4,"")</f>
        <v>Піщаний</v>
      </c>
      <c r="M10" s="12"/>
      <c r="N10" s="51">
        <v>7</v>
      </c>
      <c r="O10" s="51" t="str">
        <f t="shared" ca="1" si="2"/>
        <v>Каменистий</v>
      </c>
      <c r="P10" s="51" t="str">
        <f t="shared" ca="1" si="3"/>
        <v>Піщаний</v>
      </c>
      <c r="Q10" s="51" t="s">
        <v>17</v>
      </c>
      <c r="R10" s="51" t="s">
        <v>19</v>
      </c>
      <c r="S10" s="51"/>
    </row>
    <row r="11" spans="1:19" x14ac:dyDescent="0.25">
      <c r="J11" s="47">
        <v>3</v>
      </c>
      <c r="K11" s="18" t="str">
        <f t="shared" ca="1" si="4"/>
        <v>Глинистий</v>
      </c>
      <c r="L11" s="15" t="str">
        <f t="shared" ca="1" si="5"/>
        <v>Глинистий</v>
      </c>
      <c r="M11" s="12"/>
      <c r="N11" s="51">
        <v>8</v>
      </c>
      <c r="O11" s="51" t="str">
        <f t="shared" ca="1" si="2"/>
        <v>Каменистий</v>
      </c>
      <c r="P11" s="51" t="str">
        <f t="shared" ca="1" si="3"/>
        <v>Каменистий</v>
      </c>
      <c r="Q11" s="51" t="s">
        <v>17</v>
      </c>
      <c r="R11" s="51" t="s">
        <v>19</v>
      </c>
      <c r="S11" s="51"/>
    </row>
    <row r="12" spans="1:19" x14ac:dyDescent="0.25">
      <c r="J12" s="47">
        <v>4</v>
      </c>
      <c r="K12" s="18" t="str">
        <f t="shared" ca="1" si="4"/>
        <v>Глинистий</v>
      </c>
      <c r="L12" s="15" t="str">
        <f t="shared" ca="1" si="5"/>
        <v>Глинистий</v>
      </c>
      <c r="M12" s="12"/>
      <c r="N12" s="51">
        <v>9</v>
      </c>
      <c r="O12" s="51" t="str">
        <f t="shared" ca="1" si="2"/>
        <v>Каменистий</v>
      </c>
      <c r="P12" s="51" t="str">
        <f t="shared" ca="1" si="3"/>
        <v>Каменистий</v>
      </c>
      <c r="Q12" s="51" t="s">
        <v>17</v>
      </c>
      <c r="R12" s="51" t="s">
        <v>19</v>
      </c>
      <c r="S12" s="51"/>
    </row>
    <row r="13" spans="1:19" x14ac:dyDescent="0.25">
      <c r="J13" s="45">
        <v>5</v>
      </c>
      <c r="K13" s="18" t="str">
        <f t="shared" ca="1" si="4"/>
        <v>Глинистий</v>
      </c>
      <c r="L13" s="15" t="str">
        <f t="shared" ca="1" si="5"/>
        <v>Піщаний</v>
      </c>
      <c r="M13" s="12"/>
      <c r="N13" s="51">
        <v>10</v>
      </c>
      <c r="O13" s="51" t="str">
        <f t="shared" ca="1" si="2"/>
        <v>Каменистий</v>
      </c>
      <c r="P13" s="51" t="str">
        <f t="shared" ca="1" si="3"/>
        <v>Каменистий</v>
      </c>
      <c r="Q13" s="51" t="s">
        <v>17</v>
      </c>
      <c r="R13" s="51" t="s">
        <v>19</v>
      </c>
      <c r="S13" s="51"/>
    </row>
    <row r="14" spans="1:19" x14ac:dyDescent="0.25">
      <c r="J14" s="47">
        <v>6</v>
      </c>
      <c r="K14" s="18" t="str">
        <f t="shared" ca="1" si="4"/>
        <v>Глинистий</v>
      </c>
      <c r="L14" s="15" t="str">
        <f t="shared" ca="1" si="5"/>
        <v>Піщаний</v>
      </c>
      <c r="M14" s="12"/>
      <c r="N14" s="51">
        <v>11</v>
      </c>
      <c r="O14" s="51" t="str">
        <f t="shared" ca="1" si="2"/>
        <v>Каменистий</v>
      </c>
      <c r="P14" s="51" t="str">
        <f t="shared" ca="1" si="3"/>
        <v>Каменистий</v>
      </c>
      <c r="Q14" s="51" t="s">
        <v>17</v>
      </c>
      <c r="R14" s="51" t="s">
        <v>19</v>
      </c>
      <c r="S14" s="51"/>
    </row>
    <row r="15" spans="1:19" x14ac:dyDescent="0.25">
      <c r="J15" s="47">
        <v>7</v>
      </c>
      <c r="K15" s="18" t="str">
        <f t="shared" ca="1" si="4"/>
        <v>Глинистий</v>
      </c>
      <c r="L15" s="15" t="str">
        <f t="shared" ca="1" si="5"/>
        <v>Каменистий</v>
      </c>
      <c r="M15" s="12"/>
      <c r="N15" s="51">
        <v>12</v>
      </c>
      <c r="O15" s="51" t="str">
        <f t="shared" ca="1" si="2"/>
        <v>Каменистий</v>
      </c>
      <c r="P15" s="51" t="str">
        <f t="shared" ca="1" si="3"/>
        <v>Каменистий</v>
      </c>
      <c r="Q15" s="51" t="s">
        <v>17</v>
      </c>
      <c r="R15" s="51" t="s">
        <v>19</v>
      </c>
      <c r="S15" s="51"/>
    </row>
    <row r="16" spans="1:19" x14ac:dyDescent="0.25">
      <c r="J16" s="47">
        <v>8</v>
      </c>
      <c r="K16" s="18" t="str">
        <f t="shared" ca="1" si="4"/>
        <v>Каменистий</v>
      </c>
      <c r="L16" s="15" t="str">
        <f t="shared" ca="1" si="5"/>
        <v>Піщаний</v>
      </c>
      <c r="M16" s="12"/>
      <c r="N16" s="51">
        <v>13</v>
      </c>
      <c r="O16" s="51" t="str">
        <f t="shared" ca="1" si="2"/>
        <v>Глинистий</v>
      </c>
      <c r="P16" s="51" t="str">
        <f t="shared" ca="1" si="3"/>
        <v>Глинистий</v>
      </c>
      <c r="Q16" s="51" t="s">
        <v>17</v>
      </c>
      <c r="R16" s="51" t="s">
        <v>17</v>
      </c>
      <c r="S16" s="51"/>
    </row>
    <row r="17" spans="8:19" x14ac:dyDescent="0.25">
      <c r="J17" s="45">
        <v>9</v>
      </c>
      <c r="K17" s="18" t="str">
        <f t="shared" ca="1" si="4"/>
        <v>Каменистий</v>
      </c>
      <c r="L17" s="15" t="str">
        <f t="shared" ca="1" si="5"/>
        <v>Піщаний</v>
      </c>
      <c r="M17" s="12"/>
      <c r="N17" s="51">
        <v>14</v>
      </c>
      <c r="O17" s="51" t="str">
        <f t="shared" ca="1" si="2"/>
        <v>Каменистий</v>
      </c>
      <c r="P17" s="51" t="str">
        <f t="shared" ca="1" si="3"/>
        <v>Глинистий</v>
      </c>
      <c r="Q17" s="51" t="s">
        <v>17</v>
      </c>
      <c r="R17" s="51" t="s">
        <v>17</v>
      </c>
      <c r="S17" s="51"/>
    </row>
    <row r="18" spans="8:19" x14ac:dyDescent="0.25">
      <c r="J18" s="47">
        <v>10</v>
      </c>
      <c r="K18" s="18" t="str">
        <f t="shared" ca="1" si="4"/>
        <v>Каменистий</v>
      </c>
      <c r="L18" s="15" t="str">
        <f t="shared" ca="1" si="5"/>
        <v>Піщаний</v>
      </c>
      <c r="M18" s="12"/>
      <c r="N18" s="51">
        <v>15</v>
      </c>
      <c r="O18" s="51" t="str">
        <f t="shared" ca="1" si="2"/>
        <v>Каменистий</v>
      </c>
      <c r="P18" s="51" t="str">
        <f t="shared" ca="1" si="3"/>
        <v>Глинистий</v>
      </c>
      <c r="Q18" s="51" t="s">
        <v>17</v>
      </c>
      <c r="R18" s="51" t="s">
        <v>17</v>
      </c>
      <c r="S18" s="51"/>
    </row>
    <row r="19" spans="8:19" x14ac:dyDescent="0.25">
      <c r="J19" s="47">
        <v>11</v>
      </c>
      <c r="K19" s="18" t="str">
        <f t="shared" ca="1" si="4"/>
        <v>Каменистий</v>
      </c>
      <c r="L19" s="15" t="str">
        <f t="shared" ca="1" si="5"/>
        <v>Піщаний</v>
      </c>
      <c r="M19" s="12"/>
      <c r="N19" s="51">
        <v>16</v>
      </c>
      <c r="O19" s="51" t="str">
        <f t="shared" ca="1" si="2"/>
        <v>Піщаний</v>
      </c>
      <c r="P19" s="51" t="str">
        <f t="shared" ca="1" si="3"/>
        <v>Глинистий</v>
      </c>
      <c r="Q19" s="51" t="s">
        <v>17</v>
      </c>
      <c r="R19" s="51" t="s">
        <v>17</v>
      </c>
      <c r="S19" s="51"/>
    </row>
    <row r="20" spans="8:19" x14ac:dyDescent="0.25">
      <c r="J20" s="47">
        <v>12</v>
      </c>
      <c r="K20" s="18" t="str">
        <f t="shared" ca="1" si="4"/>
        <v>Каменистий</v>
      </c>
      <c r="L20" s="15" t="str">
        <f t="shared" ca="1" si="5"/>
        <v>Піщаний</v>
      </c>
      <c r="M20" s="12"/>
      <c r="N20" s="51">
        <v>17</v>
      </c>
      <c r="O20" s="51" t="str">
        <f t="shared" ca="1" si="2"/>
        <v>Піщаний</v>
      </c>
      <c r="P20" s="51" t="str">
        <f t="shared" ca="1" si="3"/>
        <v>Глинистий</v>
      </c>
      <c r="Q20" s="51" t="s">
        <v>18</v>
      </c>
      <c r="R20" s="51" t="s">
        <v>17</v>
      </c>
      <c r="S20" s="51"/>
    </row>
    <row r="21" spans="8:19" x14ac:dyDescent="0.25">
      <c r="J21" s="45">
        <v>13</v>
      </c>
      <c r="K21" s="18" t="str">
        <f t="shared" ca="1" si="4"/>
        <v>Каменистий</v>
      </c>
      <c r="L21" s="15" t="str">
        <f t="shared" ca="1" si="5"/>
        <v>Піщаний</v>
      </c>
      <c r="M21" s="12"/>
      <c r="N21" s="51">
        <v>18</v>
      </c>
      <c r="O21" s="51" t="str">
        <f t="shared" ca="1" si="2"/>
        <v>Піщаний</v>
      </c>
      <c r="P21" s="51" t="str">
        <f t="shared" ca="1" si="3"/>
        <v>Піщаний</v>
      </c>
      <c r="Q21" s="51" t="s">
        <v>18</v>
      </c>
      <c r="R21" s="51" t="s">
        <v>17</v>
      </c>
      <c r="S21" s="51"/>
    </row>
    <row r="22" spans="8:19" x14ac:dyDescent="0.25">
      <c r="J22" s="47">
        <v>14</v>
      </c>
      <c r="K22" s="18" t="str">
        <f t="shared" ca="1" si="4"/>
        <v>Каменистий</v>
      </c>
      <c r="L22" s="15" t="str">
        <f t="shared" ca="1" si="5"/>
        <v>Каменистий</v>
      </c>
      <c r="M22" s="12"/>
      <c r="N22" s="51">
        <v>19</v>
      </c>
      <c r="O22" s="51" t="str">
        <f t="shared" ca="1" si="2"/>
        <v>Піщаний</v>
      </c>
      <c r="P22" s="51" t="str">
        <f t="shared" ca="1" si="3"/>
        <v>Піщаний</v>
      </c>
      <c r="Q22" s="51" t="s">
        <v>17</v>
      </c>
      <c r="R22" s="51" t="s">
        <v>17</v>
      </c>
      <c r="S22" s="51"/>
    </row>
    <row r="23" spans="8:19" x14ac:dyDescent="0.25">
      <c r="J23" s="47">
        <v>15</v>
      </c>
      <c r="K23" s="18" t="str">
        <f t="shared" ca="1" si="4"/>
        <v>Каменистий</v>
      </c>
      <c r="L23" s="15" t="str">
        <f t="shared" ca="1" si="5"/>
        <v>Каменистий</v>
      </c>
      <c r="M23" s="12"/>
      <c r="N23" s="51">
        <v>20</v>
      </c>
      <c r="O23" s="51" t="str">
        <f t="shared" ca="1" si="2"/>
        <v>Піщаний</v>
      </c>
      <c r="P23" s="51" t="str">
        <f t="shared" ca="1" si="3"/>
        <v>Каменистий</v>
      </c>
      <c r="Q23" s="51" t="s">
        <v>17</v>
      </c>
      <c r="R23" s="51" t="s">
        <v>17</v>
      </c>
      <c r="S23" s="51"/>
    </row>
    <row r="24" spans="8:19" x14ac:dyDescent="0.25">
      <c r="J24" s="47">
        <v>16</v>
      </c>
      <c r="K24" s="18" t="str">
        <f t="shared" ca="1" si="4"/>
        <v>Каменистий</v>
      </c>
      <c r="L24" s="15" t="str">
        <f t="shared" ca="1" si="5"/>
        <v>Каменистий</v>
      </c>
      <c r="M24" s="12"/>
      <c r="N24" s="12"/>
      <c r="O24" s="12"/>
      <c r="P24" s="12"/>
      <c r="Q24" s="12"/>
      <c r="R24" s="12"/>
      <c r="S24" s="12"/>
    </row>
    <row r="25" spans="8:19" x14ac:dyDescent="0.25">
      <c r="J25" s="45">
        <v>17</v>
      </c>
      <c r="K25" s="18" t="str">
        <f t="shared" ca="1" si="4"/>
        <v>Каменистий</v>
      </c>
      <c r="L25" s="15" t="str">
        <f t="shared" ca="1" si="5"/>
        <v>Каменистий</v>
      </c>
      <c r="M25" s="12"/>
      <c r="N25" s="12"/>
      <c r="O25" s="12"/>
      <c r="P25" s="12"/>
      <c r="Q25" s="12"/>
      <c r="R25" s="12"/>
      <c r="S25" s="12"/>
    </row>
    <row r="26" spans="8:19" x14ac:dyDescent="0.25">
      <c r="J26" s="47">
        <v>18</v>
      </c>
      <c r="K26" s="18" t="str">
        <f t="shared" ca="1" si="4"/>
        <v>Глинистий</v>
      </c>
      <c r="L26" s="15" t="str">
        <f t="shared" ca="1" si="5"/>
        <v>Каменистий</v>
      </c>
      <c r="M26" s="12"/>
      <c r="N26" s="12"/>
      <c r="O26" s="12"/>
      <c r="P26" s="12"/>
      <c r="Q26" s="12"/>
      <c r="R26" s="12"/>
      <c r="S26" s="12"/>
    </row>
    <row r="27" spans="8:19" x14ac:dyDescent="0.25">
      <c r="J27" s="47">
        <v>19</v>
      </c>
      <c r="K27" s="18" t="str">
        <f t="shared" ca="1" si="4"/>
        <v>Глинистий</v>
      </c>
      <c r="L27" s="15" t="str">
        <f t="shared" ca="1" si="5"/>
        <v>Каменистий</v>
      </c>
      <c r="M27" s="12"/>
      <c r="N27" s="12"/>
      <c r="O27" s="12"/>
      <c r="P27" s="12"/>
      <c r="Q27" s="12"/>
      <c r="R27" s="12"/>
      <c r="S27" s="12"/>
    </row>
    <row r="28" spans="8:19" x14ac:dyDescent="0.25">
      <c r="J28" s="47">
        <v>20</v>
      </c>
      <c r="K28" s="18" t="str">
        <f t="shared" ca="1" si="4"/>
        <v>Каменистий</v>
      </c>
      <c r="L28" s="15" t="str">
        <f t="shared" ca="1" si="5"/>
        <v>Каменистий</v>
      </c>
      <c r="M28" s="12"/>
      <c r="N28" s="12"/>
      <c r="O28" s="12"/>
      <c r="P28" s="12"/>
      <c r="Q28" s="12"/>
      <c r="R28" s="12"/>
      <c r="S28" s="12"/>
    </row>
    <row r="29" spans="8:19" ht="15.75" thickBot="1" x14ac:dyDescent="0.3">
      <c r="J29" s="48"/>
      <c r="K29" s="19"/>
      <c r="L29" s="16"/>
      <c r="M29" s="12"/>
      <c r="N29" s="12"/>
      <c r="O29" s="12"/>
      <c r="P29" s="12"/>
      <c r="Q29" s="12"/>
      <c r="R29" s="12"/>
      <c r="S29" s="12"/>
    </row>
    <row r="30" spans="8:19" x14ac:dyDescent="0.25">
      <c r="M30" s="12"/>
      <c r="N30" s="12"/>
      <c r="O30" s="12"/>
      <c r="P30" s="12"/>
      <c r="Q30" s="12"/>
      <c r="R30" s="12"/>
      <c r="S30" s="12"/>
    </row>
    <row r="31" spans="8:19" x14ac:dyDescent="0.25">
      <c r="M31" s="12"/>
      <c r="N31" s="12"/>
      <c r="O31" s="12"/>
      <c r="P31" s="12"/>
      <c r="Q31" s="12"/>
      <c r="R31" s="12"/>
      <c r="S31" s="12"/>
    </row>
    <row r="32" spans="8:19" x14ac:dyDescent="0.25"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8:20" x14ac:dyDescent="0.25">
      <c r="H33" s="11"/>
      <c r="I33" s="11"/>
      <c r="J33" s="11"/>
      <c r="K33" s="11" t="s">
        <v>3</v>
      </c>
      <c r="L33" s="11"/>
      <c r="M33" s="11" t="s">
        <v>4</v>
      </c>
      <c r="N33" s="11"/>
      <c r="O33" s="11" t="s">
        <v>5</v>
      </c>
      <c r="P33" s="11"/>
      <c r="Q33" s="11"/>
      <c r="S33" s="12"/>
      <c r="T33" s="12"/>
    </row>
    <row r="34" spans="8:20" x14ac:dyDescent="0.25">
      <c r="H34" s="11"/>
      <c r="I34" s="51" t="s">
        <v>66</v>
      </c>
      <c r="J34" s="11"/>
      <c r="K34" s="11" t="s">
        <v>0</v>
      </c>
      <c r="L34" s="11" t="s">
        <v>1</v>
      </c>
      <c r="M34" s="11" t="s">
        <v>0</v>
      </c>
      <c r="N34" s="11" t="s">
        <v>1</v>
      </c>
      <c r="O34" s="11" t="s">
        <v>0</v>
      </c>
      <c r="P34" s="11" t="s">
        <v>1</v>
      </c>
      <c r="Q34" s="11"/>
      <c r="T34" s="12"/>
    </row>
    <row r="35" spans="8:20" x14ac:dyDescent="0.25">
      <c r="H35" s="11">
        <v>1</v>
      </c>
      <c r="I35" s="51">
        <f ca="1">IF($E$5=0,"",IF($E$5=H35,$B$5,I35))</f>
        <v>1</v>
      </c>
      <c r="J35" s="11">
        <v>-20</v>
      </c>
      <c r="K35" s="11">
        <f t="shared" ref="K35:K54" ca="1" si="6">IF(AND(20=$E$5,K9=$J$3,I35&lt;=$C$5),J35,-1000)</f>
        <v>-1000</v>
      </c>
      <c r="L35" s="11">
        <f ca="1">ABS(K35)</f>
        <v>1000</v>
      </c>
      <c r="M35" s="11">
        <f t="shared" ref="M35:M54" ca="1" si="7">IF(AND(20=$E$5,K9=$K$3,I35&lt;=$C$5),J35,-1000)</f>
        <v>-20</v>
      </c>
      <c r="N35" s="11">
        <f ca="1">ABS(M35)</f>
        <v>20</v>
      </c>
      <c r="O35" s="11">
        <f t="shared" ref="O35:O54" ca="1" si="8">IF(AND(20=$E$5,K9=$L$3,I35&lt;=$C$5),J35,-1000)</f>
        <v>-1000</v>
      </c>
      <c r="P35" s="11">
        <f ca="1">ABS(O35)</f>
        <v>1000</v>
      </c>
      <c r="Q35" s="11"/>
      <c r="T35" s="12"/>
    </row>
    <row r="36" spans="8:20" x14ac:dyDescent="0.25">
      <c r="H36" s="11">
        <v>2</v>
      </c>
      <c r="I36" s="51">
        <f t="shared" ref="I36:I54" ca="1" si="9">IF($E$5=0,"",IF($E$5=H36,$B$5,I36))</f>
        <v>2</v>
      </c>
      <c r="J36" s="11">
        <v>-19</v>
      </c>
      <c r="K36" s="11">
        <f t="shared" ca="1" si="6"/>
        <v>-1000</v>
      </c>
      <c r="L36" s="11">
        <f t="shared" ref="L36:L54" ca="1" si="10">ABS(K36)</f>
        <v>1000</v>
      </c>
      <c r="M36" s="11">
        <f t="shared" ca="1" si="7"/>
        <v>-19</v>
      </c>
      <c r="N36" s="11">
        <f t="shared" ref="N36:N54" ca="1" si="11">ABS(M36)</f>
        <v>19</v>
      </c>
      <c r="O36" s="11">
        <f t="shared" ca="1" si="8"/>
        <v>-1000</v>
      </c>
      <c r="P36" s="11">
        <f t="shared" ref="P36:P54" ca="1" si="12">ABS(O36)</f>
        <v>1000</v>
      </c>
      <c r="Q36" s="11"/>
      <c r="T36" s="12"/>
    </row>
    <row r="37" spans="8:20" x14ac:dyDescent="0.25">
      <c r="H37" s="11">
        <v>3</v>
      </c>
      <c r="I37" s="51">
        <f t="shared" ca="1" si="9"/>
        <v>3</v>
      </c>
      <c r="J37" s="11">
        <v>-18</v>
      </c>
      <c r="K37" s="11">
        <f t="shared" ca="1" si="6"/>
        <v>-1000</v>
      </c>
      <c r="L37" s="11">
        <f t="shared" ca="1" si="10"/>
        <v>1000</v>
      </c>
      <c r="M37" s="11">
        <f t="shared" ca="1" si="7"/>
        <v>-18</v>
      </c>
      <c r="N37" s="11">
        <f t="shared" ca="1" si="11"/>
        <v>18</v>
      </c>
      <c r="O37" s="11">
        <f t="shared" ca="1" si="8"/>
        <v>-1000</v>
      </c>
      <c r="P37" s="11">
        <f t="shared" ca="1" si="12"/>
        <v>1000</v>
      </c>
      <c r="Q37" s="11"/>
      <c r="T37" s="12"/>
    </row>
    <row r="38" spans="8:20" x14ac:dyDescent="0.25">
      <c r="H38" s="11">
        <v>4</v>
      </c>
      <c r="I38" s="51">
        <f t="shared" ca="1" si="9"/>
        <v>4</v>
      </c>
      <c r="J38" s="11">
        <v>-17</v>
      </c>
      <c r="K38" s="11">
        <f t="shared" ca="1" si="6"/>
        <v>-1000</v>
      </c>
      <c r="L38" s="11">
        <f t="shared" ca="1" si="10"/>
        <v>1000</v>
      </c>
      <c r="M38" s="11">
        <f t="shared" ca="1" si="7"/>
        <v>-17</v>
      </c>
      <c r="N38" s="11">
        <f t="shared" ca="1" si="11"/>
        <v>17</v>
      </c>
      <c r="O38" s="11">
        <f t="shared" ca="1" si="8"/>
        <v>-1000</v>
      </c>
      <c r="P38" s="11">
        <f t="shared" ca="1" si="12"/>
        <v>1000</v>
      </c>
      <c r="Q38" s="11"/>
      <c r="T38" s="12"/>
    </row>
    <row r="39" spans="8:20" x14ac:dyDescent="0.25">
      <c r="H39" s="11">
        <v>5</v>
      </c>
      <c r="I39" s="51">
        <f t="shared" ca="1" si="9"/>
        <v>5</v>
      </c>
      <c r="J39" s="11">
        <v>-16</v>
      </c>
      <c r="K39" s="11">
        <f t="shared" ca="1" si="6"/>
        <v>-1000</v>
      </c>
      <c r="L39" s="11">
        <f t="shared" ca="1" si="10"/>
        <v>1000</v>
      </c>
      <c r="M39" s="11">
        <f t="shared" ca="1" si="7"/>
        <v>-16</v>
      </c>
      <c r="N39" s="11">
        <f t="shared" ca="1" si="11"/>
        <v>16</v>
      </c>
      <c r="O39" s="11">
        <f t="shared" ca="1" si="8"/>
        <v>-1000</v>
      </c>
      <c r="P39" s="11">
        <f t="shared" ca="1" si="12"/>
        <v>1000</v>
      </c>
      <c r="Q39" s="11"/>
      <c r="T39" s="12"/>
    </row>
    <row r="40" spans="8:20" x14ac:dyDescent="0.25">
      <c r="H40" s="11">
        <v>6</v>
      </c>
      <c r="I40" s="51">
        <f t="shared" ca="1" si="9"/>
        <v>6</v>
      </c>
      <c r="J40" s="11">
        <v>-15</v>
      </c>
      <c r="K40" s="11">
        <f t="shared" ca="1" si="6"/>
        <v>-1000</v>
      </c>
      <c r="L40" s="11">
        <f t="shared" ca="1" si="10"/>
        <v>1000</v>
      </c>
      <c r="M40" s="11">
        <f t="shared" ca="1" si="7"/>
        <v>-15</v>
      </c>
      <c r="N40" s="11">
        <f t="shared" ca="1" si="11"/>
        <v>15</v>
      </c>
      <c r="O40" s="11">
        <f t="shared" ca="1" si="8"/>
        <v>-1000</v>
      </c>
      <c r="P40" s="11">
        <f t="shared" ca="1" si="12"/>
        <v>1000</v>
      </c>
      <c r="Q40" s="11"/>
      <c r="T40" s="12"/>
    </row>
    <row r="41" spans="8:20" x14ac:dyDescent="0.25">
      <c r="H41" s="11">
        <v>7</v>
      </c>
      <c r="I41" s="51">
        <f t="shared" ca="1" si="9"/>
        <v>7</v>
      </c>
      <c r="J41" s="11">
        <v>-14</v>
      </c>
      <c r="K41" s="11">
        <f t="shared" ca="1" si="6"/>
        <v>-1000</v>
      </c>
      <c r="L41" s="11">
        <f t="shared" ca="1" si="10"/>
        <v>1000</v>
      </c>
      <c r="M41" s="11">
        <f t="shared" ca="1" si="7"/>
        <v>-14</v>
      </c>
      <c r="N41" s="11">
        <f t="shared" ca="1" si="11"/>
        <v>14</v>
      </c>
      <c r="O41" s="11">
        <f t="shared" ca="1" si="8"/>
        <v>-1000</v>
      </c>
      <c r="P41" s="11">
        <f t="shared" ca="1" si="12"/>
        <v>1000</v>
      </c>
      <c r="Q41" s="11"/>
      <c r="T41" s="12"/>
    </row>
    <row r="42" spans="8:20" x14ac:dyDescent="0.25">
      <c r="H42" s="11">
        <v>8</v>
      </c>
      <c r="I42" s="51">
        <f t="shared" ca="1" si="9"/>
        <v>27</v>
      </c>
      <c r="J42" s="11">
        <v>-13</v>
      </c>
      <c r="K42" s="11">
        <f t="shared" ca="1" si="6"/>
        <v>-13</v>
      </c>
      <c r="L42" s="11">
        <f t="shared" ca="1" si="10"/>
        <v>13</v>
      </c>
      <c r="M42" s="11">
        <f t="shared" ca="1" si="7"/>
        <v>-1000</v>
      </c>
      <c r="N42" s="11">
        <f t="shared" ca="1" si="11"/>
        <v>1000</v>
      </c>
      <c r="O42" s="11">
        <f t="shared" ca="1" si="8"/>
        <v>-1000</v>
      </c>
      <c r="P42" s="11">
        <f t="shared" ca="1" si="12"/>
        <v>1000</v>
      </c>
      <c r="Q42" s="11"/>
      <c r="T42" s="12"/>
    </row>
    <row r="43" spans="8:20" x14ac:dyDescent="0.25">
      <c r="H43" s="11">
        <v>9</v>
      </c>
      <c r="I43" s="51">
        <f t="shared" ca="1" si="9"/>
        <v>47</v>
      </c>
      <c r="J43" s="11">
        <v>-12</v>
      </c>
      <c r="K43" s="11">
        <f t="shared" ca="1" si="6"/>
        <v>-12</v>
      </c>
      <c r="L43" s="11">
        <f t="shared" ca="1" si="10"/>
        <v>12</v>
      </c>
      <c r="M43" s="11">
        <f t="shared" ca="1" si="7"/>
        <v>-1000</v>
      </c>
      <c r="N43" s="11">
        <f t="shared" ca="1" si="11"/>
        <v>1000</v>
      </c>
      <c r="O43" s="11">
        <f t="shared" ca="1" si="8"/>
        <v>-1000</v>
      </c>
      <c r="P43" s="11">
        <f t="shared" ca="1" si="12"/>
        <v>1000</v>
      </c>
      <c r="Q43" s="11"/>
      <c r="T43" s="12"/>
    </row>
    <row r="44" spans="8:20" x14ac:dyDescent="0.25">
      <c r="H44" s="11">
        <v>10</v>
      </c>
      <c r="I44" s="51">
        <f t="shared" ca="1" si="9"/>
        <v>67</v>
      </c>
      <c r="J44" s="11">
        <v>-11</v>
      </c>
      <c r="K44" s="11">
        <f t="shared" ca="1" si="6"/>
        <v>-11</v>
      </c>
      <c r="L44" s="11">
        <f t="shared" ca="1" si="10"/>
        <v>11</v>
      </c>
      <c r="M44" s="11">
        <f t="shared" ca="1" si="7"/>
        <v>-1000</v>
      </c>
      <c r="N44" s="11">
        <f t="shared" ca="1" si="11"/>
        <v>1000</v>
      </c>
      <c r="O44" s="11">
        <f t="shared" ca="1" si="8"/>
        <v>-1000</v>
      </c>
      <c r="P44" s="11">
        <f t="shared" ca="1" si="12"/>
        <v>1000</v>
      </c>
      <c r="Q44" s="11"/>
      <c r="T44" s="12"/>
    </row>
    <row r="45" spans="8:20" x14ac:dyDescent="0.25">
      <c r="H45" s="11">
        <v>11</v>
      </c>
      <c r="I45" s="51">
        <f t="shared" ca="1" si="9"/>
        <v>87</v>
      </c>
      <c r="J45" s="11">
        <v>-10</v>
      </c>
      <c r="K45" s="11">
        <f t="shared" ca="1" si="6"/>
        <v>-10</v>
      </c>
      <c r="L45" s="11">
        <f t="shared" ca="1" si="10"/>
        <v>10</v>
      </c>
      <c r="M45" s="11">
        <f t="shared" ca="1" si="7"/>
        <v>-1000</v>
      </c>
      <c r="N45" s="11">
        <f t="shared" ca="1" si="11"/>
        <v>1000</v>
      </c>
      <c r="O45" s="11">
        <f t="shared" ca="1" si="8"/>
        <v>-1000</v>
      </c>
      <c r="P45" s="11">
        <f t="shared" ca="1" si="12"/>
        <v>1000</v>
      </c>
      <c r="Q45" s="11"/>
      <c r="T45" s="12"/>
    </row>
    <row r="46" spans="8:20" x14ac:dyDescent="0.25">
      <c r="H46" s="11">
        <v>12</v>
      </c>
      <c r="I46" s="51">
        <f t="shared" ca="1" si="9"/>
        <v>107</v>
      </c>
      <c r="J46" s="11">
        <v>-9</v>
      </c>
      <c r="K46" s="11">
        <f t="shared" ca="1" si="6"/>
        <v>-9</v>
      </c>
      <c r="L46" s="11">
        <f t="shared" ca="1" si="10"/>
        <v>9</v>
      </c>
      <c r="M46" s="11">
        <f t="shared" ca="1" si="7"/>
        <v>-1000</v>
      </c>
      <c r="N46" s="11">
        <f t="shared" ca="1" si="11"/>
        <v>1000</v>
      </c>
      <c r="O46" s="11">
        <f t="shared" ca="1" si="8"/>
        <v>-1000</v>
      </c>
      <c r="P46" s="11">
        <f t="shared" ca="1" si="12"/>
        <v>1000</v>
      </c>
      <c r="Q46" s="11"/>
      <c r="T46" s="12"/>
    </row>
    <row r="47" spans="8:20" x14ac:dyDescent="0.25">
      <c r="H47" s="11">
        <v>13</v>
      </c>
      <c r="I47" s="51">
        <f t="shared" ca="1" si="9"/>
        <v>127</v>
      </c>
      <c r="J47" s="11">
        <v>-8</v>
      </c>
      <c r="K47" s="11">
        <f t="shared" ca="1" si="6"/>
        <v>-8</v>
      </c>
      <c r="L47" s="11">
        <f t="shared" ca="1" si="10"/>
        <v>8</v>
      </c>
      <c r="M47" s="11">
        <f t="shared" ca="1" si="7"/>
        <v>-1000</v>
      </c>
      <c r="N47" s="11">
        <f t="shared" ca="1" si="11"/>
        <v>1000</v>
      </c>
      <c r="O47" s="11">
        <f t="shared" ca="1" si="8"/>
        <v>-1000</v>
      </c>
      <c r="P47" s="11">
        <f t="shared" ca="1" si="12"/>
        <v>1000</v>
      </c>
      <c r="Q47" s="11"/>
      <c r="T47" s="12"/>
    </row>
    <row r="48" spans="8:20" x14ac:dyDescent="0.25">
      <c r="H48" s="11">
        <v>14</v>
      </c>
      <c r="I48" s="51">
        <f t="shared" ca="1" si="9"/>
        <v>147</v>
      </c>
      <c r="J48" s="11">
        <v>-7</v>
      </c>
      <c r="K48" s="11">
        <f t="shared" ca="1" si="6"/>
        <v>-7</v>
      </c>
      <c r="L48" s="11">
        <f t="shared" ca="1" si="10"/>
        <v>7</v>
      </c>
      <c r="M48" s="11">
        <f t="shared" ca="1" si="7"/>
        <v>-1000</v>
      </c>
      <c r="N48" s="11">
        <f t="shared" ca="1" si="11"/>
        <v>1000</v>
      </c>
      <c r="O48" s="11">
        <f t="shared" ca="1" si="8"/>
        <v>-1000</v>
      </c>
      <c r="P48" s="11">
        <f t="shared" ca="1" si="12"/>
        <v>1000</v>
      </c>
      <c r="Q48" s="11"/>
      <c r="T48" s="12"/>
    </row>
    <row r="49" spans="8:20" x14ac:dyDescent="0.25">
      <c r="H49" s="11">
        <v>15</v>
      </c>
      <c r="I49" s="51">
        <f t="shared" ca="1" si="9"/>
        <v>167</v>
      </c>
      <c r="J49" s="11">
        <v>-6</v>
      </c>
      <c r="K49" s="11">
        <f t="shared" ca="1" si="6"/>
        <v>-6</v>
      </c>
      <c r="L49" s="11">
        <f t="shared" ca="1" si="10"/>
        <v>6</v>
      </c>
      <c r="M49" s="11">
        <f t="shared" ca="1" si="7"/>
        <v>-1000</v>
      </c>
      <c r="N49" s="11">
        <f t="shared" ca="1" si="11"/>
        <v>1000</v>
      </c>
      <c r="O49" s="11">
        <f t="shared" ca="1" si="8"/>
        <v>-1000</v>
      </c>
      <c r="P49" s="11">
        <f t="shared" ca="1" si="12"/>
        <v>1000</v>
      </c>
      <c r="Q49" s="11"/>
      <c r="T49" s="12"/>
    </row>
    <row r="50" spans="8:20" x14ac:dyDescent="0.25">
      <c r="H50" s="11">
        <v>16</v>
      </c>
      <c r="I50" s="51">
        <f t="shared" ca="1" si="9"/>
        <v>187</v>
      </c>
      <c r="J50" s="11">
        <v>-5</v>
      </c>
      <c r="K50" s="11">
        <f t="shared" ca="1" si="6"/>
        <v>-5</v>
      </c>
      <c r="L50" s="11">
        <f t="shared" ca="1" si="10"/>
        <v>5</v>
      </c>
      <c r="M50" s="11">
        <f t="shared" ca="1" si="7"/>
        <v>-1000</v>
      </c>
      <c r="N50" s="11">
        <f t="shared" ca="1" si="11"/>
        <v>1000</v>
      </c>
      <c r="O50" s="11">
        <f t="shared" ca="1" si="8"/>
        <v>-1000</v>
      </c>
      <c r="P50" s="11">
        <f t="shared" ca="1" si="12"/>
        <v>1000</v>
      </c>
      <c r="Q50" s="11"/>
      <c r="T50" s="12"/>
    </row>
    <row r="51" spans="8:20" x14ac:dyDescent="0.25">
      <c r="H51" s="11">
        <v>17</v>
      </c>
      <c r="I51" s="51">
        <f t="shared" ca="1" si="9"/>
        <v>207</v>
      </c>
      <c r="J51" s="11">
        <v>-4</v>
      </c>
      <c r="K51" s="11">
        <f t="shared" ca="1" si="6"/>
        <v>-4</v>
      </c>
      <c r="L51" s="11">
        <f t="shared" ca="1" si="10"/>
        <v>4</v>
      </c>
      <c r="M51" s="11">
        <f t="shared" ca="1" si="7"/>
        <v>-1000</v>
      </c>
      <c r="N51" s="11">
        <f t="shared" ca="1" si="11"/>
        <v>1000</v>
      </c>
      <c r="O51" s="11">
        <f t="shared" ca="1" si="8"/>
        <v>-1000</v>
      </c>
      <c r="P51" s="11">
        <f t="shared" ca="1" si="12"/>
        <v>1000</v>
      </c>
      <c r="Q51" s="11"/>
      <c r="T51" s="12"/>
    </row>
    <row r="52" spans="8:20" x14ac:dyDescent="0.25">
      <c r="H52" s="11">
        <v>18</v>
      </c>
      <c r="I52" s="51">
        <f t="shared" ca="1" si="9"/>
        <v>208</v>
      </c>
      <c r="J52" s="11">
        <v>-3</v>
      </c>
      <c r="K52" s="11">
        <f t="shared" ca="1" si="6"/>
        <v>-1000</v>
      </c>
      <c r="L52" s="11">
        <f t="shared" ca="1" si="10"/>
        <v>1000</v>
      </c>
      <c r="M52" s="11">
        <f t="shared" ca="1" si="7"/>
        <v>-3</v>
      </c>
      <c r="N52" s="11">
        <f t="shared" ca="1" si="11"/>
        <v>3</v>
      </c>
      <c r="O52" s="11">
        <f t="shared" ca="1" si="8"/>
        <v>-1000</v>
      </c>
      <c r="P52" s="11">
        <f t="shared" ca="1" si="12"/>
        <v>1000</v>
      </c>
      <c r="Q52" s="11"/>
      <c r="T52" s="12"/>
    </row>
    <row r="53" spans="8:20" x14ac:dyDescent="0.25">
      <c r="H53" s="11">
        <v>19</v>
      </c>
      <c r="I53" s="51">
        <f t="shared" ca="1" si="9"/>
        <v>209</v>
      </c>
      <c r="J53" s="11">
        <v>-2</v>
      </c>
      <c r="K53" s="11">
        <f t="shared" ca="1" si="6"/>
        <v>-1000</v>
      </c>
      <c r="L53" s="11">
        <f t="shared" ca="1" si="10"/>
        <v>1000</v>
      </c>
      <c r="M53" s="11">
        <f t="shared" ca="1" si="7"/>
        <v>-2</v>
      </c>
      <c r="N53" s="11">
        <f t="shared" ca="1" si="11"/>
        <v>2</v>
      </c>
      <c r="O53" s="11">
        <f t="shared" ca="1" si="8"/>
        <v>-1000</v>
      </c>
      <c r="P53" s="11">
        <f t="shared" ca="1" si="12"/>
        <v>1000</v>
      </c>
      <c r="Q53" s="11"/>
      <c r="T53" s="12"/>
    </row>
    <row r="54" spans="8:20" x14ac:dyDescent="0.25">
      <c r="H54" s="11">
        <v>20</v>
      </c>
      <c r="I54" s="51">
        <f t="shared" ca="1" si="9"/>
        <v>229</v>
      </c>
      <c r="J54" s="11">
        <v>-1</v>
      </c>
      <c r="K54" s="11">
        <f t="shared" ca="1" si="6"/>
        <v>-1</v>
      </c>
      <c r="L54" s="11">
        <f t="shared" ca="1" si="10"/>
        <v>1</v>
      </c>
      <c r="M54" s="11">
        <f t="shared" ca="1" si="7"/>
        <v>-1000</v>
      </c>
      <c r="N54" s="11">
        <f t="shared" ca="1" si="11"/>
        <v>1000</v>
      </c>
      <c r="O54" s="11">
        <f t="shared" ca="1" si="8"/>
        <v>-1000</v>
      </c>
      <c r="P54" s="11">
        <f t="shared" ca="1" si="12"/>
        <v>1000</v>
      </c>
      <c r="Q54" s="11"/>
      <c r="T54" s="12"/>
    </row>
    <row r="55" spans="8:20" x14ac:dyDescent="0.25">
      <c r="H55" s="11"/>
      <c r="I55" s="51" t="s">
        <v>67</v>
      </c>
      <c r="J55" s="11">
        <v>-1000</v>
      </c>
      <c r="K55" s="11">
        <f t="shared" ref="K55" si="13">J55</f>
        <v>-1000</v>
      </c>
      <c r="L55" s="11">
        <f t="shared" ref="L55" si="14">ABS(K55)</f>
        <v>1000</v>
      </c>
      <c r="M55" s="11"/>
      <c r="N55" s="11"/>
      <c r="O55" s="11"/>
      <c r="P55" s="11"/>
      <c r="Q55" s="11"/>
      <c r="T55" s="12"/>
    </row>
    <row r="56" spans="8:20" x14ac:dyDescent="0.25">
      <c r="H56" s="11">
        <v>1</v>
      </c>
      <c r="I56" s="51">
        <f ca="1">IF($E$5=0,"",IF($E$5=H56,$C$5,I56))</f>
        <v>1</v>
      </c>
      <c r="J56" s="11">
        <v>20</v>
      </c>
      <c r="K56" s="11">
        <f t="shared" ref="K56:K75" ca="1" si="15">IF(AND(20=$E$5,L9=$J$3,I56&lt;=$B$5),J56,-1000)</f>
        <v>-1000</v>
      </c>
      <c r="L56" s="11">
        <f ca="1">ABS(K56)</f>
        <v>1000</v>
      </c>
      <c r="M56" s="11">
        <f t="shared" ref="M56:M75" ca="1" si="16">IF(AND(20=$E$5,L9=$K$3,I56&lt;=$B$5),J56,-1000)</f>
        <v>20</v>
      </c>
      <c r="N56" s="11">
        <f ca="1">ABS(M56)</f>
        <v>20</v>
      </c>
      <c r="O56" s="11">
        <f t="shared" ref="O56:O75" ca="1" si="17">IF(AND(20=$E$5,L9=$L$3,I56&lt;=$B$5),J56,-1000)</f>
        <v>-1000</v>
      </c>
      <c r="P56" s="11">
        <f ca="1">ABS(O56)</f>
        <v>1000</v>
      </c>
      <c r="Q56" s="11"/>
      <c r="T56" s="12"/>
    </row>
    <row r="57" spans="8:20" x14ac:dyDescent="0.25">
      <c r="H57" s="11">
        <v>2</v>
      </c>
      <c r="I57" s="51">
        <f t="shared" ref="I57:I75" ca="1" si="18">IF($E$5=0,"",IF($E$5=H57,$C$5,I57))</f>
        <v>6</v>
      </c>
      <c r="J57" s="11">
        <v>19</v>
      </c>
      <c r="K57" s="11">
        <f t="shared" ca="1" si="15"/>
        <v>-1000</v>
      </c>
      <c r="L57" s="11">
        <f t="shared" ref="L57:L75" ca="1" si="19">ABS(K57)</f>
        <v>1000</v>
      </c>
      <c r="M57" s="11">
        <f t="shared" ca="1" si="16"/>
        <v>-1000</v>
      </c>
      <c r="N57" s="11">
        <f t="shared" ref="N57:N75" ca="1" si="20">ABS(M57)</f>
        <v>1000</v>
      </c>
      <c r="O57" s="11">
        <f t="shared" ca="1" si="17"/>
        <v>19</v>
      </c>
      <c r="P57" s="11">
        <f t="shared" ref="P57:P75" ca="1" si="21">ABS(O57)</f>
        <v>19</v>
      </c>
      <c r="Q57" s="11"/>
      <c r="T57" s="12"/>
    </row>
    <row r="58" spans="8:20" x14ac:dyDescent="0.25">
      <c r="H58" s="11">
        <v>3</v>
      </c>
      <c r="I58" s="51">
        <f t="shared" ca="1" si="18"/>
        <v>7</v>
      </c>
      <c r="J58" s="11">
        <v>18</v>
      </c>
      <c r="K58" s="11">
        <f t="shared" ca="1" si="15"/>
        <v>-1000</v>
      </c>
      <c r="L58" s="11">
        <f t="shared" ca="1" si="19"/>
        <v>1000</v>
      </c>
      <c r="M58" s="11">
        <f t="shared" ca="1" si="16"/>
        <v>18</v>
      </c>
      <c r="N58" s="11">
        <f t="shared" ca="1" si="20"/>
        <v>18</v>
      </c>
      <c r="O58" s="11">
        <f t="shared" ca="1" si="17"/>
        <v>-1000</v>
      </c>
      <c r="P58" s="11">
        <f t="shared" ca="1" si="21"/>
        <v>1000</v>
      </c>
      <c r="Q58" s="11"/>
      <c r="T58" s="12"/>
    </row>
    <row r="59" spans="8:20" x14ac:dyDescent="0.25">
      <c r="H59" s="11">
        <v>4</v>
      </c>
      <c r="I59" s="51">
        <f t="shared" ca="1" si="18"/>
        <v>8</v>
      </c>
      <c r="J59" s="11">
        <v>17</v>
      </c>
      <c r="K59" s="11">
        <f t="shared" ca="1" si="15"/>
        <v>-1000</v>
      </c>
      <c r="L59" s="11">
        <f t="shared" ca="1" si="19"/>
        <v>1000</v>
      </c>
      <c r="M59" s="11">
        <f t="shared" ca="1" si="16"/>
        <v>17</v>
      </c>
      <c r="N59" s="11">
        <f t="shared" ca="1" si="20"/>
        <v>17</v>
      </c>
      <c r="O59" s="11">
        <f t="shared" ca="1" si="17"/>
        <v>-1000</v>
      </c>
      <c r="P59" s="11">
        <f t="shared" ca="1" si="21"/>
        <v>1000</v>
      </c>
      <c r="Q59" s="11"/>
      <c r="T59" s="12"/>
    </row>
    <row r="60" spans="8:20" x14ac:dyDescent="0.25">
      <c r="H60" s="11">
        <v>5</v>
      </c>
      <c r="I60" s="51">
        <f t="shared" ca="1" si="18"/>
        <v>13</v>
      </c>
      <c r="J60" s="11">
        <v>16</v>
      </c>
      <c r="K60" s="11">
        <f t="shared" ca="1" si="15"/>
        <v>-1000</v>
      </c>
      <c r="L60" s="11">
        <f t="shared" ca="1" si="19"/>
        <v>1000</v>
      </c>
      <c r="M60" s="11">
        <f t="shared" ca="1" si="16"/>
        <v>-1000</v>
      </c>
      <c r="N60" s="11">
        <f t="shared" ca="1" si="20"/>
        <v>1000</v>
      </c>
      <c r="O60" s="11">
        <f t="shared" ca="1" si="17"/>
        <v>16</v>
      </c>
      <c r="P60" s="11">
        <f t="shared" ca="1" si="21"/>
        <v>16</v>
      </c>
      <c r="Q60" s="11"/>
      <c r="T60" s="12"/>
    </row>
    <row r="61" spans="8:20" x14ac:dyDescent="0.25">
      <c r="H61" s="11">
        <v>6</v>
      </c>
      <c r="I61" s="51">
        <f t="shared" ca="1" si="18"/>
        <v>18</v>
      </c>
      <c r="J61" s="11">
        <v>15</v>
      </c>
      <c r="K61" s="11">
        <f t="shared" ca="1" si="15"/>
        <v>-1000</v>
      </c>
      <c r="L61" s="11">
        <f t="shared" ca="1" si="19"/>
        <v>1000</v>
      </c>
      <c r="M61" s="11">
        <f t="shared" ca="1" si="16"/>
        <v>-1000</v>
      </c>
      <c r="N61" s="11">
        <f t="shared" ca="1" si="20"/>
        <v>1000</v>
      </c>
      <c r="O61" s="11">
        <f t="shared" ca="1" si="17"/>
        <v>15</v>
      </c>
      <c r="P61" s="11">
        <f t="shared" ca="1" si="21"/>
        <v>15</v>
      </c>
      <c r="Q61" s="11"/>
      <c r="T61" s="12"/>
    </row>
    <row r="62" spans="8:20" x14ac:dyDescent="0.25">
      <c r="H62" s="11">
        <v>7</v>
      </c>
      <c r="I62" s="51">
        <f t="shared" ca="1" si="18"/>
        <v>38</v>
      </c>
      <c r="J62" s="11">
        <v>14</v>
      </c>
      <c r="K62" s="11">
        <f t="shared" ca="1" si="15"/>
        <v>14</v>
      </c>
      <c r="L62" s="11">
        <f t="shared" ca="1" si="19"/>
        <v>14</v>
      </c>
      <c r="M62" s="11">
        <f t="shared" ca="1" si="16"/>
        <v>-1000</v>
      </c>
      <c r="N62" s="11">
        <f t="shared" ca="1" si="20"/>
        <v>1000</v>
      </c>
      <c r="O62" s="11">
        <f t="shared" ca="1" si="17"/>
        <v>-1000</v>
      </c>
      <c r="P62" s="11">
        <f t="shared" ca="1" si="21"/>
        <v>1000</v>
      </c>
      <c r="Q62" s="11"/>
      <c r="T62" s="12"/>
    </row>
    <row r="63" spans="8:20" x14ac:dyDescent="0.25">
      <c r="H63" s="11">
        <v>8</v>
      </c>
      <c r="I63" s="51">
        <f t="shared" ca="1" si="18"/>
        <v>43</v>
      </c>
      <c r="J63" s="11">
        <v>13</v>
      </c>
      <c r="K63" s="11">
        <f t="shared" ca="1" si="15"/>
        <v>-1000</v>
      </c>
      <c r="L63" s="11">
        <f t="shared" ca="1" si="19"/>
        <v>1000</v>
      </c>
      <c r="M63" s="11">
        <f t="shared" ca="1" si="16"/>
        <v>-1000</v>
      </c>
      <c r="N63" s="11">
        <f t="shared" ca="1" si="20"/>
        <v>1000</v>
      </c>
      <c r="O63" s="11">
        <f t="shared" ca="1" si="17"/>
        <v>13</v>
      </c>
      <c r="P63" s="11">
        <f t="shared" ca="1" si="21"/>
        <v>13</v>
      </c>
      <c r="Q63" s="11"/>
      <c r="T63" s="12"/>
    </row>
    <row r="64" spans="8:20" x14ac:dyDescent="0.25">
      <c r="H64" s="11">
        <v>9</v>
      </c>
      <c r="I64" s="51">
        <f t="shared" ca="1" si="18"/>
        <v>48</v>
      </c>
      <c r="J64" s="11">
        <v>12</v>
      </c>
      <c r="K64" s="11">
        <f t="shared" ca="1" si="15"/>
        <v>-1000</v>
      </c>
      <c r="L64" s="11">
        <f t="shared" ca="1" si="19"/>
        <v>1000</v>
      </c>
      <c r="M64" s="11">
        <f t="shared" ca="1" si="16"/>
        <v>-1000</v>
      </c>
      <c r="N64" s="11">
        <f t="shared" ca="1" si="20"/>
        <v>1000</v>
      </c>
      <c r="O64" s="11">
        <f t="shared" ca="1" si="17"/>
        <v>12</v>
      </c>
      <c r="P64" s="11">
        <f t="shared" ca="1" si="21"/>
        <v>12</v>
      </c>
      <c r="Q64" s="11"/>
      <c r="T64" s="12"/>
    </row>
    <row r="65" spans="8:20" x14ac:dyDescent="0.25">
      <c r="H65" s="11">
        <v>10</v>
      </c>
      <c r="I65" s="51">
        <f t="shared" ca="1" si="18"/>
        <v>53</v>
      </c>
      <c r="J65" s="11">
        <v>11</v>
      </c>
      <c r="K65" s="11">
        <f t="shared" ca="1" si="15"/>
        <v>-1000</v>
      </c>
      <c r="L65" s="11">
        <f t="shared" ca="1" si="19"/>
        <v>1000</v>
      </c>
      <c r="M65" s="11">
        <f t="shared" ca="1" si="16"/>
        <v>-1000</v>
      </c>
      <c r="N65" s="11">
        <f t="shared" ca="1" si="20"/>
        <v>1000</v>
      </c>
      <c r="O65" s="11">
        <f t="shared" ca="1" si="17"/>
        <v>11</v>
      </c>
      <c r="P65" s="11">
        <f t="shared" ca="1" si="21"/>
        <v>11</v>
      </c>
      <c r="Q65" s="11"/>
      <c r="T65" s="12"/>
    </row>
    <row r="66" spans="8:20" x14ac:dyDescent="0.25">
      <c r="H66" s="11">
        <v>11</v>
      </c>
      <c r="I66" s="51">
        <f t="shared" ca="1" si="18"/>
        <v>58</v>
      </c>
      <c r="J66" s="11">
        <v>10</v>
      </c>
      <c r="K66" s="11">
        <f t="shared" ca="1" si="15"/>
        <v>-1000</v>
      </c>
      <c r="L66" s="11">
        <f t="shared" ca="1" si="19"/>
        <v>1000</v>
      </c>
      <c r="M66" s="11">
        <f t="shared" ca="1" si="16"/>
        <v>-1000</v>
      </c>
      <c r="N66" s="11">
        <f t="shared" ca="1" si="20"/>
        <v>1000</v>
      </c>
      <c r="O66" s="11">
        <f t="shared" ca="1" si="17"/>
        <v>10</v>
      </c>
      <c r="P66" s="11">
        <f t="shared" ca="1" si="21"/>
        <v>10</v>
      </c>
      <c r="Q66" s="11"/>
      <c r="T66" s="12"/>
    </row>
    <row r="67" spans="8:20" x14ac:dyDescent="0.25">
      <c r="H67" s="11">
        <v>12</v>
      </c>
      <c r="I67" s="51">
        <f t="shared" ca="1" si="18"/>
        <v>63</v>
      </c>
      <c r="J67" s="11">
        <v>9</v>
      </c>
      <c r="K67" s="11">
        <f t="shared" ca="1" si="15"/>
        <v>-1000</v>
      </c>
      <c r="L67" s="11">
        <f t="shared" ca="1" si="19"/>
        <v>1000</v>
      </c>
      <c r="M67" s="11">
        <f t="shared" ca="1" si="16"/>
        <v>-1000</v>
      </c>
      <c r="N67" s="11">
        <f t="shared" ca="1" si="20"/>
        <v>1000</v>
      </c>
      <c r="O67" s="11">
        <f t="shared" ca="1" si="17"/>
        <v>9</v>
      </c>
      <c r="P67" s="11">
        <f t="shared" ca="1" si="21"/>
        <v>9</v>
      </c>
      <c r="Q67" s="11"/>
      <c r="T67" s="12"/>
    </row>
    <row r="68" spans="8:20" x14ac:dyDescent="0.25">
      <c r="H68" s="11">
        <v>13</v>
      </c>
      <c r="I68" s="51">
        <f t="shared" ca="1" si="18"/>
        <v>68</v>
      </c>
      <c r="J68" s="11">
        <v>8</v>
      </c>
      <c r="K68" s="11">
        <f t="shared" ca="1" si="15"/>
        <v>-1000</v>
      </c>
      <c r="L68" s="11">
        <f t="shared" ca="1" si="19"/>
        <v>1000</v>
      </c>
      <c r="M68" s="11">
        <f t="shared" ca="1" si="16"/>
        <v>-1000</v>
      </c>
      <c r="N68" s="11">
        <f t="shared" ca="1" si="20"/>
        <v>1000</v>
      </c>
      <c r="O68" s="11">
        <f t="shared" ca="1" si="17"/>
        <v>8</v>
      </c>
      <c r="P68" s="11">
        <f t="shared" ca="1" si="21"/>
        <v>8</v>
      </c>
      <c r="Q68" s="11"/>
      <c r="T68" s="12"/>
    </row>
    <row r="69" spans="8:20" x14ac:dyDescent="0.25">
      <c r="H69" s="11">
        <v>14</v>
      </c>
      <c r="I69" s="51">
        <f t="shared" ca="1" si="18"/>
        <v>168</v>
      </c>
      <c r="J69" s="11">
        <v>7</v>
      </c>
      <c r="K69" s="11">
        <f t="shared" ca="1" si="15"/>
        <v>7</v>
      </c>
      <c r="L69" s="11">
        <f t="shared" ca="1" si="19"/>
        <v>7</v>
      </c>
      <c r="M69" s="11">
        <f t="shared" ca="1" si="16"/>
        <v>-1000</v>
      </c>
      <c r="N69" s="11">
        <f t="shared" ca="1" si="20"/>
        <v>1000</v>
      </c>
      <c r="O69" s="11">
        <f t="shared" ca="1" si="17"/>
        <v>-1000</v>
      </c>
      <c r="P69" s="11">
        <f t="shared" ca="1" si="21"/>
        <v>1000</v>
      </c>
      <c r="Q69" s="11"/>
      <c r="T69" s="12"/>
    </row>
    <row r="70" spans="8:20" x14ac:dyDescent="0.25">
      <c r="H70" s="11">
        <v>15</v>
      </c>
      <c r="I70" s="51">
        <f t="shared" ca="1" si="18"/>
        <v>268</v>
      </c>
      <c r="J70" s="11">
        <v>6</v>
      </c>
      <c r="K70" s="11">
        <f t="shared" ca="1" si="15"/>
        <v>-1000</v>
      </c>
      <c r="L70" s="11">
        <f t="shared" ca="1" si="19"/>
        <v>1000</v>
      </c>
      <c r="M70" s="11">
        <f t="shared" ca="1" si="16"/>
        <v>-1000</v>
      </c>
      <c r="N70" s="11">
        <f t="shared" ca="1" si="20"/>
        <v>1000</v>
      </c>
      <c r="O70" s="11">
        <f t="shared" ca="1" si="17"/>
        <v>-1000</v>
      </c>
      <c r="P70" s="11">
        <f t="shared" ca="1" si="21"/>
        <v>1000</v>
      </c>
      <c r="Q70" s="11"/>
    </row>
    <row r="71" spans="8:20" x14ac:dyDescent="0.25">
      <c r="H71" s="11">
        <v>16</v>
      </c>
      <c r="I71" s="51">
        <f t="shared" ca="1" si="18"/>
        <v>368</v>
      </c>
      <c r="J71" s="11">
        <v>5</v>
      </c>
      <c r="K71" s="11">
        <f t="shared" ca="1" si="15"/>
        <v>-1000</v>
      </c>
      <c r="L71" s="11">
        <f t="shared" ca="1" si="19"/>
        <v>1000</v>
      </c>
      <c r="M71" s="11">
        <f t="shared" ca="1" si="16"/>
        <v>-1000</v>
      </c>
      <c r="N71" s="11">
        <f t="shared" ca="1" si="20"/>
        <v>1000</v>
      </c>
      <c r="O71" s="11">
        <f t="shared" ca="1" si="17"/>
        <v>-1000</v>
      </c>
      <c r="P71" s="11">
        <f t="shared" ca="1" si="21"/>
        <v>1000</v>
      </c>
      <c r="Q71" s="11"/>
    </row>
    <row r="72" spans="8:20" x14ac:dyDescent="0.25">
      <c r="H72" s="11">
        <v>17</v>
      </c>
      <c r="I72" s="51">
        <f t="shared" ca="1" si="18"/>
        <v>468</v>
      </c>
      <c r="J72" s="11">
        <v>4</v>
      </c>
      <c r="K72" s="11">
        <f t="shared" ca="1" si="15"/>
        <v>-1000</v>
      </c>
      <c r="L72" s="11">
        <f t="shared" ca="1" si="19"/>
        <v>1000</v>
      </c>
      <c r="M72" s="11">
        <f t="shared" ca="1" si="16"/>
        <v>-1000</v>
      </c>
      <c r="N72" s="11">
        <f t="shared" ca="1" si="20"/>
        <v>1000</v>
      </c>
      <c r="O72" s="11">
        <f t="shared" ca="1" si="17"/>
        <v>-1000</v>
      </c>
      <c r="P72" s="11">
        <f t="shared" ca="1" si="21"/>
        <v>1000</v>
      </c>
      <c r="Q72" s="11"/>
    </row>
    <row r="73" spans="8:20" x14ac:dyDescent="0.25">
      <c r="H73" s="11">
        <v>18</v>
      </c>
      <c r="I73" s="51">
        <f t="shared" ca="1" si="18"/>
        <v>568</v>
      </c>
      <c r="J73" s="11">
        <v>3</v>
      </c>
      <c r="K73" s="11">
        <f t="shared" ca="1" si="15"/>
        <v>-1000</v>
      </c>
      <c r="L73" s="11">
        <f t="shared" ca="1" si="19"/>
        <v>1000</v>
      </c>
      <c r="M73" s="11">
        <f t="shared" ca="1" si="16"/>
        <v>-1000</v>
      </c>
      <c r="N73" s="11">
        <f t="shared" ca="1" si="20"/>
        <v>1000</v>
      </c>
      <c r="O73" s="11">
        <f t="shared" ca="1" si="17"/>
        <v>-1000</v>
      </c>
      <c r="P73" s="11">
        <f t="shared" ca="1" si="21"/>
        <v>1000</v>
      </c>
      <c r="Q73" s="11"/>
    </row>
    <row r="74" spans="8:20" x14ac:dyDescent="0.25">
      <c r="H74" s="11">
        <v>19</v>
      </c>
      <c r="I74" s="51">
        <f t="shared" ca="1" si="18"/>
        <v>668</v>
      </c>
      <c r="J74" s="11">
        <v>2</v>
      </c>
      <c r="K74" s="11">
        <f t="shared" ca="1" si="15"/>
        <v>-1000</v>
      </c>
      <c r="L74" s="11">
        <f t="shared" ca="1" si="19"/>
        <v>1000</v>
      </c>
      <c r="M74" s="11">
        <f t="shared" ca="1" si="16"/>
        <v>-1000</v>
      </c>
      <c r="N74" s="11">
        <f t="shared" ca="1" si="20"/>
        <v>1000</v>
      </c>
      <c r="O74" s="11">
        <f t="shared" ca="1" si="17"/>
        <v>-1000</v>
      </c>
      <c r="P74" s="11">
        <f t="shared" ca="1" si="21"/>
        <v>1000</v>
      </c>
      <c r="Q74" s="11"/>
    </row>
    <row r="75" spans="8:20" x14ac:dyDescent="0.25">
      <c r="H75" s="11">
        <v>20</v>
      </c>
      <c r="I75" s="51">
        <f t="shared" ca="1" si="18"/>
        <v>768</v>
      </c>
      <c r="J75" s="11">
        <v>1</v>
      </c>
      <c r="K75" s="11">
        <f t="shared" ca="1" si="15"/>
        <v>-1000</v>
      </c>
      <c r="L75" s="11">
        <f t="shared" ca="1" si="19"/>
        <v>1000</v>
      </c>
      <c r="M75" s="11">
        <f t="shared" ca="1" si="16"/>
        <v>-1000</v>
      </c>
      <c r="N75" s="11">
        <f t="shared" ca="1" si="20"/>
        <v>1000</v>
      </c>
      <c r="O75" s="11">
        <f t="shared" ca="1" si="17"/>
        <v>-1000</v>
      </c>
      <c r="P75" s="11">
        <f t="shared" ca="1" si="21"/>
        <v>1000</v>
      </c>
      <c r="Q75" s="11"/>
    </row>
    <row r="76" spans="8:20" x14ac:dyDescent="0.25">
      <c r="H76" s="11"/>
      <c r="I76" s="11"/>
      <c r="J76" s="11"/>
      <c r="K76" s="11"/>
      <c r="L76" s="11"/>
      <c r="M76" s="11"/>
      <c r="N76" s="11"/>
      <c r="O76" s="11"/>
      <c r="P76" s="11"/>
      <c r="Q76" s="11"/>
    </row>
  </sheetData>
  <mergeCells count="2">
    <mergeCell ref="J2:L2"/>
    <mergeCell ref="I2:I3"/>
  </mergeCells>
  <dataValidations count="1">
    <dataValidation type="list" allowBlank="1" showInputMessage="1" showErrorMessage="1" sqref="B4:C4">
      <formula1>$I$4:$I$6</formula1>
    </dataValidation>
  </dataValidations>
  <pageMargins left="0.7" right="0.7" top="0.75" bottom="0.75" header="0.3" footer="0.3"/>
  <pageSetup paperSize="9" orientation="portrait" r:id="rId1"/>
  <ignoredErrors>
    <ignoredError sqref="M35:O7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Option Button 14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180975</xdr:rowOff>
                  </from>
                  <to>
                    <xdr:col>6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Option Button 15">
              <controlPr defaultSize="0" autoFill="0" autoLine="0" autoPict="0">
                <anchor moveWithCells="1">
                  <from>
                    <xdr:col>5</xdr:col>
                    <xdr:colOff>9525</xdr:colOff>
                    <xdr:row>2</xdr:row>
                    <xdr:rowOff>190500</xdr:rowOff>
                  </from>
                  <to>
                    <xdr:col>6</xdr:col>
                    <xdr:colOff>57150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Option Button 18">
              <controlPr defaultSize="0" autoFill="0" autoLine="0" autoPict="0">
                <anchor moveWithCells="1">
                  <from>
                    <xdr:col>5</xdr:col>
                    <xdr:colOff>9525</xdr:colOff>
                    <xdr:row>0</xdr:row>
                    <xdr:rowOff>171450</xdr:rowOff>
                  </from>
                  <to>
                    <xdr:col>6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Спорядження</vt:lpstr>
      <vt:lpstr>План місцевості</vt:lpstr>
      <vt:lpstr>Полювання на скарб</vt:lpstr>
      <vt:lpstr>'План місцевості'!Область_печати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eugene.mev@gmail.com</dc:creator>
  <cp:lastModifiedBy>eugene.mev@gmail.com</cp:lastModifiedBy>
  <cp:lastPrinted>2015-02-01T11:09:45Z</cp:lastPrinted>
  <dcterms:created xsi:type="dcterms:W3CDTF">2015-01-30T20:40:20Z</dcterms:created>
  <dcterms:modified xsi:type="dcterms:W3CDTF">2015-02-21T11:32:47Z</dcterms:modified>
</cp:coreProperties>
</file>