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hidePivotFieldList="1" defaultThemeVersion="124226"/>
  <bookViews>
    <workbookView xWindow="240" yWindow="285" windowWidth="14805" windowHeight="7830" tabRatio="969"/>
  </bookViews>
  <sheets>
    <sheet name="среднедневная доля " sheetId="19" r:id="rId1"/>
    <sheet name="аккаунты" sheetId="16" r:id="rId2"/>
    <sheet name="социальные сети " sheetId="4" r:id="rId3"/>
    <sheet name="социальная_активность" sheetId="10" r:id="rId4"/>
    <sheet name="социальная_активность_диаграмма" sheetId="11" r:id="rId5"/>
    <sheet name="исследование" sheetId="3" r:id="rId6"/>
    <sheet name="Лист7" sheetId="7" r:id="rId7"/>
    <sheet name="рейтинг 2013" sheetId="5" r:id="rId8"/>
    <sheet name="Лист8" sheetId="8" r:id="rId9"/>
    <sheet name="интернет-аудитория Украины" sheetId="12" r:id="rId10"/>
    <sheet name="Лист10" sheetId="13" r:id="rId11"/>
    <sheet name="Лист3" sheetId="17" r:id="rId12"/>
  </sheets>
  <definedNames>
    <definedName name="gerChart">IF('интернет-аудитория Украины'!$G$9="сервисы",INDIRECT("Лист10!F3"),IF('интернет-аудитория Украины'!$G$9="порталы",INDIRECT("Лист10!F4"),IF('интернет-аудитория Украины'!$G$9="е-коммерция",INDIRECT("Лист10!F5"),IF('интернет-аудитория Украины'!$G$9="развлечение и досуг",INDIRECT("Лист10!F6")))))</definedName>
    <definedName name="сайт">Лист8!$B$5:$B$41</definedName>
    <definedName name="Текущий">Лист8!$O$5:$O$41</definedName>
  </definedNames>
  <calcPr calcId="124519"/>
  <pivotCaches>
    <pivotCache cacheId="0" r:id="rId13"/>
  </pivotCaches>
</workbook>
</file>

<file path=xl/calcChain.xml><?xml version="1.0" encoding="utf-8"?>
<calcChain xmlns="http://schemas.openxmlformats.org/spreadsheetml/2006/main">
  <c r="E43" i="19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D43"/>
  <c r="AO43"/>
  <c r="C43"/>
  <c r="AO42"/>
  <c r="C42"/>
  <c r="C41"/>
  <c r="AO41" s="1"/>
  <c r="AO40"/>
  <c r="C40"/>
  <c r="AO39"/>
  <c r="C39"/>
  <c r="AO38"/>
  <c r="C38"/>
  <c r="AO37"/>
  <c r="C37"/>
  <c r="AO36"/>
  <c r="C36"/>
  <c r="AO35"/>
  <c r="C35"/>
  <c r="AO34"/>
  <c r="C34"/>
  <c r="AO33"/>
  <c r="C33"/>
  <c r="AO32"/>
  <c r="C32"/>
  <c r="AO31"/>
  <c r="C31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G11" i="12" l="1"/>
  <c r="B30" i="16" l="1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29"/>
  <c r="D27"/>
  <c r="C27"/>
  <c r="C32" s="1"/>
  <c r="D50" l="1"/>
  <c r="D46"/>
  <c r="D42"/>
  <c r="D40"/>
  <c r="D36"/>
  <c r="D34"/>
  <c r="D32"/>
  <c r="D30"/>
  <c r="D51"/>
  <c r="D49"/>
  <c r="D47"/>
  <c r="D45"/>
  <c r="D43"/>
  <c r="D41"/>
  <c r="D39"/>
  <c r="D37"/>
  <c r="D35"/>
  <c r="D33"/>
  <c r="D31"/>
  <c r="C29"/>
  <c r="C51"/>
  <c r="C49"/>
  <c r="C47"/>
  <c r="C45"/>
  <c r="C43"/>
  <c r="C41"/>
  <c r="C39"/>
  <c r="C37"/>
  <c r="C35"/>
  <c r="C33"/>
  <c r="C31"/>
  <c r="D29"/>
  <c r="D48"/>
  <c r="D44"/>
  <c r="D38"/>
  <c r="C30"/>
  <c r="C50"/>
  <c r="C48"/>
  <c r="C46"/>
  <c r="C44"/>
  <c r="C42"/>
  <c r="C40"/>
  <c r="C38"/>
  <c r="C36"/>
  <c r="J30" s="1"/>
  <c r="K30" s="1"/>
  <c r="C34"/>
  <c r="J50"/>
  <c r="K50" s="1"/>
  <c r="J48"/>
  <c r="K48" s="1"/>
  <c r="J46"/>
  <c r="K46" s="1"/>
  <c r="J44"/>
  <c r="K44" s="1"/>
  <c r="J42"/>
  <c r="K42" s="1"/>
  <c r="J40"/>
  <c r="K40" s="1"/>
  <c r="J38"/>
  <c r="K38" s="1"/>
  <c r="J36"/>
  <c r="K36" s="1"/>
  <c r="J34"/>
  <c r="K34" s="1"/>
  <c r="J32"/>
  <c r="K32" s="1"/>
  <c r="J51"/>
  <c r="J49"/>
  <c r="K49" s="1"/>
  <c r="J47"/>
  <c r="K47" s="1"/>
  <c r="J45"/>
  <c r="K45" s="1"/>
  <c r="J43"/>
  <c r="K43" s="1"/>
  <c r="J41"/>
  <c r="K41" s="1"/>
  <c r="J39"/>
  <c r="K39" s="1"/>
  <c r="J37"/>
  <c r="K37" s="1"/>
  <c r="J35"/>
  <c r="K35" s="1"/>
  <c r="J33"/>
  <c r="K33" s="1"/>
  <c r="J29" l="1"/>
  <c r="J31"/>
  <c r="K51"/>
  <c r="I35"/>
  <c r="I43"/>
  <c r="I47"/>
  <c r="I34"/>
  <c r="I38"/>
  <c r="I42"/>
  <c r="I46"/>
  <c r="I50"/>
  <c r="I39"/>
  <c r="I33"/>
  <c r="I37"/>
  <c r="I41"/>
  <c r="I45"/>
  <c r="I49"/>
  <c r="I32"/>
  <c r="I36"/>
  <c r="I40"/>
  <c r="I44"/>
  <c r="I48"/>
  <c r="I30"/>
  <c r="I51"/>
  <c r="I29" l="1"/>
  <c r="K29"/>
  <c r="K31"/>
  <c r="I31"/>
  <c r="E4" i="11" l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</calcChain>
</file>

<file path=xl/sharedStrings.xml><?xml version="1.0" encoding="utf-8"?>
<sst xmlns="http://schemas.openxmlformats.org/spreadsheetml/2006/main" count="981" uniqueCount="169">
  <si>
    <t>Название</t>
  </si>
  <si>
    <t>Описание</t>
  </si>
  <si>
    <t>год</t>
  </si>
  <si>
    <t>аккаунтов</t>
  </si>
  <si>
    <t>особенности</t>
  </si>
  <si>
    <t>язык</t>
  </si>
  <si>
    <t>рейтинг</t>
  </si>
  <si>
    <t>Авааз</t>
  </si>
  <si>
    <t>Социальная сеть, продвигающая действия активистов по таким вопросам, как права человека, климатические изменения и религиозные конфликты. Занимается сбором подписей и рассылок петиций.</t>
  </si>
  <si>
    <t>Открытая</t>
  </si>
  <si>
    <t>Да</t>
  </si>
  <si>
    <t>Ask.fm</t>
  </si>
  <si>
    <t>Сервис вопросов и ответов с элементами социальной сети</t>
  </si>
  <si>
    <t>Badoo</t>
  </si>
  <si>
    <t>Общего характера. Популярная в Европе и Латинской Америке.</t>
  </si>
  <si>
    <t>Bebo</t>
  </si>
  <si>
    <t>Общего характера</t>
  </si>
  <si>
    <t>Нет</t>
  </si>
  <si>
    <t>Dudu</t>
  </si>
  <si>
    <t>Мультиязычная социальная сеть со встроенным переводчиком фраз.</t>
  </si>
  <si>
    <t>2011</t>
  </si>
  <si>
    <t>Facebook</t>
  </si>
  <si>
    <t>2004</t>
  </si>
  <si>
    <t>Flickr</t>
  </si>
  <si>
    <t>Хранение, и использование цифровых фотографии. Обмен ими.</t>
  </si>
  <si>
    <t>foursquare</t>
  </si>
  <si>
    <t>Социальная сеть с функцией геопозиционирования, предназначенная в основном для работы с мобильных устройств.</t>
  </si>
  <si>
    <t>2009</t>
  </si>
  <si>
    <t>Google+</t>
  </si>
  <si>
    <t>Общего характера.</t>
  </si>
  <si>
    <t>Неизвестно</t>
  </si>
  <si>
    <t>Last.fm</t>
  </si>
  <si>
    <t>Музыкальный сервис с элементами социальной сети</t>
  </si>
  <si>
    <t>LinkedIn</t>
  </si>
  <si>
    <t>Деловая и профессиональная сеть</t>
  </si>
  <si>
    <t>2003</t>
  </si>
  <si>
    <t>LiveJournal</t>
  </si>
  <si>
    <t>Блог-платформа</t>
  </si>
  <si>
    <t>MySpace</t>
  </si>
  <si>
    <t>Mixi</t>
  </si>
  <si>
    <t>Общего характера. Популярная в Японии.</t>
  </si>
  <si>
    <t>Orkut</t>
  </si>
  <si>
    <t>Sina Weibo</t>
  </si>
  <si>
    <t>Общего характера. Микро-блог.</t>
  </si>
  <si>
    <t>SoundCloud</t>
  </si>
  <si>
    <t>Социальная сеть для музыкантов и диджеев</t>
  </si>
  <si>
    <t>Tumblr</t>
  </si>
  <si>
    <t>Сервис тамблелоггинга общего характера с элементами социальной сети</t>
  </si>
  <si>
    <t>Twitter</t>
  </si>
  <si>
    <t>Общего характера. Микро-блог</t>
  </si>
  <si>
    <t>2006</t>
  </si>
  <si>
    <t>ВСети</t>
  </si>
  <si>
    <t>Общего характера. Популярная в Белоруссии</t>
  </si>
  <si>
    <t>2008</t>
  </si>
  <si>
    <t>ВКонтакте</t>
  </si>
  <si>
    <t>Условно-открытая</t>
  </si>
  <si>
    <t>Одноклассники</t>
  </si>
  <si>
    <t>2007</t>
  </si>
  <si>
    <t>Я.ру</t>
  </si>
  <si>
    <t>Интернет-аудитория Украины. Статистика 2012-2013 и прогноз на 2014 год</t>
  </si>
  <si>
    <t>Домены</t>
  </si>
  <si>
    <t>Среднедневная доля, %</t>
  </si>
  <si>
    <t>Месячный охват, %</t>
  </si>
  <si>
    <t>google</t>
  </si>
  <si>
    <t>vkontakte</t>
  </si>
  <si>
    <t>mail.ru</t>
  </si>
  <si>
    <t>yandex</t>
  </si>
  <si>
    <t>odnoklassniki</t>
  </si>
  <si>
    <t>youtube.com</t>
  </si>
  <si>
    <t>wikipedia.org</t>
  </si>
  <si>
    <t>facebook.com</t>
  </si>
  <si>
    <t>ukr.net</t>
  </si>
  <si>
    <t>ex.ua</t>
  </si>
  <si>
    <t>sinoptik.ua</t>
  </si>
  <si>
    <t>webalta.ru</t>
  </si>
  <si>
    <t>gismeteo.ua</t>
  </si>
  <si>
    <t>slando</t>
  </si>
  <si>
    <t>i.ua</t>
  </si>
  <si>
    <t>rambler.ru</t>
  </si>
  <si>
    <t>aukro.ua</t>
  </si>
  <si>
    <t>ask.fm</t>
  </si>
  <si>
    <t>blogspot.com</t>
  </si>
  <si>
    <t>rozetka (.ua+.com.ua)</t>
  </si>
  <si>
    <t>wmmail.ru</t>
  </si>
  <si>
    <t>ucoz.ru</t>
  </si>
  <si>
    <t>rutracker.org</t>
  </si>
  <si>
    <t>prom.ua</t>
  </si>
  <si>
    <t>meta.ua</t>
  </si>
  <si>
    <t>megogo.net</t>
  </si>
  <si>
    <t>Назван ТОП-25 сайтов Уанета</t>
  </si>
  <si>
    <t>&gt;7%</t>
  </si>
  <si>
    <t>fotostrana.ru</t>
  </si>
  <si>
    <t>marketgid (.com+.info)</t>
  </si>
  <si>
    <t>fs.ua</t>
  </si>
  <si>
    <t>worldoftanks.ru</t>
  </si>
  <si>
    <t>В тройку наиболее популярных доменов в Украине в июне 2013 года традиционно входили домены google, vkontakte и mail.ru. Значительных изменений по сравнению с маем в рейтинге не произошло, на две позиции опустился FS.UA, портал объявлений Slando и погодный сервис Gismeteo опередили в рейтинге портал I.UA. Полностью рейтинг наиболее популярных сайтов Уанета за июнь выглядит таким образом: Домены Среднедневная доля, % Месячный охват, % google 60% 80% vkontakte 57% 75% mail.ru 43% 75% yandex 35% 66% odnoklassniki 33% 56% youtube.com 26% 67% wikipedia.org 11% 53% ukr.net 10% 25% ex.ua 10% 29% facebook.com 8% 34% sinoptik.ua 7% 28% webalta.ru 7% 10% slando 7% 36% gismeteo.ua 6% 23% i.ua 6% 27% ask.fm 6% 16% aukro.ua 6% 25% hotmail.com 5% 13% rozetka (.ua+.com.ua) 5% 36% rambler.ru 5% 14% blogspot.com 5% 33% ucoz.ru 4% 32% wmmail.ru 4% 7% rutracker.org 4% 24% fs.ua 4% 11%</t>
  </si>
  <si>
    <t>hotmail.com</t>
  </si>
  <si>
    <t>twitter.com</t>
  </si>
  <si>
    <t>Среднедневная доля – это среднее значение дневной доли аудитории за месяц. А месячный охват – доля людей среди целевой аудитории, посетивших ресурс хотя бы раз за месяц.</t>
  </si>
  <si>
    <t>Домени</t>
  </si>
  <si>
    <t>Середньоденна</t>
  </si>
  <si>
    <t>Місячне</t>
  </si>
  <si>
    <t>brb.to</t>
  </si>
  <si>
    <t>Середньоденна частка, %</t>
  </si>
  <si>
    <t>Місячне охоплення, %</t>
  </si>
  <si>
    <t>rozetka</t>
  </si>
  <si>
    <t>aliexpress.com</t>
  </si>
  <si>
    <t>Середньоденна частка</t>
  </si>
  <si>
    <t>Місячне охоплення</t>
  </si>
  <si>
    <t>privatbank.ua</t>
  </si>
  <si>
    <t>Среднеденна частка, %</t>
  </si>
  <si>
    <t>yandex.ua</t>
  </si>
  <si>
    <t>http://watcher.com.ua/tag/inmind/</t>
  </si>
  <si>
    <t>Середьоденна частка, %</t>
  </si>
  <si>
    <t>сайты</t>
  </si>
  <si>
    <t>среднедневная доля</t>
  </si>
  <si>
    <t>доля</t>
  </si>
  <si>
    <t>дата</t>
  </si>
  <si>
    <t>Названия столбцов</t>
  </si>
  <si>
    <t>Общий итог</t>
  </si>
  <si>
    <t>Названия строк</t>
  </si>
  <si>
    <t>Максимум по полю доля</t>
  </si>
  <si>
    <t>категория активности</t>
  </si>
  <si>
    <t>Алкоголь</t>
  </si>
  <si>
    <t>Предметы роскоши</t>
  </si>
  <si>
    <t>Безалкогольные напитки</t>
  </si>
  <si>
    <t>Энергия/ Окружающая среда</t>
  </si>
  <si>
    <t>Портативные тежнологии</t>
  </si>
  <si>
    <t>Мода</t>
  </si>
  <si>
    <t>Игры/ приставки</t>
  </si>
  <si>
    <t>Спорт</t>
  </si>
  <si>
    <t>Хозяйственные товары</t>
  </si>
  <si>
    <t>Автомобили</t>
  </si>
  <si>
    <t>Путешествия</t>
  </si>
  <si>
    <t>Финансы</t>
  </si>
  <si>
    <t>Продукты питания</t>
  </si>
  <si>
    <t xml:space="preserve"> Я создаю контент и сотрудничаю с людьми или компаниями в этой категории</t>
  </si>
  <si>
    <t>Я делюсь мнениями, контентом или информацией в этой категории</t>
  </si>
  <si>
    <t>Я часто ищу информацию по этой категории, чтобы быть в курсе новинок</t>
  </si>
  <si>
    <t>Я иногда ищу информацию по этой категории в случае необходимости</t>
  </si>
  <si>
    <t>Компьютеры</t>
  </si>
  <si>
    <t>Домашние технологии</t>
  </si>
  <si>
    <t>Здоровье и здоровый образ жизни</t>
  </si>
  <si>
    <t>Компьютерные программы</t>
  </si>
  <si>
    <t>Мобильные телефоны, связь</t>
  </si>
  <si>
    <t>Кино</t>
  </si>
  <si>
    <t>Музыка</t>
  </si>
  <si>
    <t>Косметика</t>
  </si>
  <si>
    <t>Портативные технологии</t>
  </si>
  <si>
    <t>липень 2013</t>
  </si>
  <si>
    <t>листопад 2013</t>
  </si>
  <si>
    <t>серпень 2013</t>
  </si>
  <si>
    <t>грудень 2013</t>
  </si>
  <si>
    <t>жовтень 2013</t>
  </si>
  <si>
    <t>вересень 2013</t>
  </si>
  <si>
    <t>Исследовательская компания InMind по заказу ИнАУ представила   исследования аудитории Уанета, и рейтинг сайтов по среднедневной доле и охвату</t>
  </si>
  <si>
    <t> червень2013</t>
  </si>
  <si>
    <t>Информация от исследовательской компании Gemius-Украина</t>
  </si>
  <si>
    <t>Просмотр диаграмм по категориям:</t>
  </si>
  <si>
    <t>total</t>
  </si>
  <si>
    <t>распространение</t>
  </si>
  <si>
    <t>поиск</t>
  </si>
  <si>
    <t> Дневная доля – это доля ресурса среди всех пользователей Интернета за день. Среднедневная доля – это среднее значение дневных долей за отчетный период</t>
  </si>
  <si>
    <t>развлечение и досуг</t>
  </si>
  <si>
    <t xml:space="preserve">Интернет-портал
Слово «портал» пришло во Всемирную Сеть из архитектуры и означает оно «главный вход». Имеется в виду веб-сайт, с которого пользователь постоянно начинает свою деятельность в Интернет, и который он (пользователь) делает стартовой страницей своего веб-браузера.
Веб-сервисы, информационное наполнение сайта (контент), ссылки на другие веб-сайты и прочие необходимые составляющие сочетаются в веб-портале с максимальным удобством для очень большого числа посетителей. Основная идея работы портала — создание критической, т. е. невероятно большой, массы сервисов, чтобы можно было привлечь к себе такое количество пользователей, которое будет постоянно обновляться и восполняться без всяких трат на рекламу, поскольку посещаемость будет расти сама.
Иными словами, интернет-портал — это популярный веб-сайт с большим количеством предоставляемых услуг и сервисов, посещаемый большим количеством пользователей. Большинство веб-порталов построено вокруг поисковых машин и каталогов. Порталов довольно немного — на каждом уровне (глобальном, национальном, региональном) их количество обычно измеряется единицами.
</t>
  </si>
  <si>
    <t>Tермин E-Commerce (электронная коммерция) означает покупку и продажу через сеть Интернет товаров и услуг.
E-Commerce представляет собой комплекс сервисов и технологий, благодаря которым компании и частные лица могут предлагать в Интернете свою продукцию либо услуги, принимать заказы от клиентов, выставлять счета на оплату, а также получать оплату и перечислять деньги через Интернет контрагентам.
Существует две основные группы электронной коммерции:
- интернет-магазины, размещающие в онлайн каталоге свои товары или услуги, а также управляющие их реализацией;
- интернет платежные системы – это сервисы электронных денег, которые позволять осуществлять взаиморасчеты через Всемирную Сеть.
Также существуют дополнительные E-Commerce сервисы:
- биллинг-сервисы, позволяющие формировать счета на оплату, отправлять их заказчикам, а также контролировать процесс поступления денежных средств;
- сервисы-обменники, позволяющие обменивать одну валюту на другую, а также вводить либо выводить электронные деньги;
- мерчант-сервисы, позволяющие автоматизировать процедуру приема платежей в интернет-магазинах.</t>
  </si>
  <si>
    <t>Досуг в Интернет: чем занять свободное время? 
Наиболее популярный способ провести свободное время в интернет – поиск информации о своем хобби. На специализированных форумах вы можете пообщаться с единомышленниками, поделиться опытом и узнать об опыте других.
Компьютерные игры приглашают в свой виртуальный мир миллионы геймеров со всего мира. Основное отличие обычной игры от онлайн в том, что соперниками выступают не боты, а настоящие люди. 
Общение в социальных сетях стало частью жизни миллионов людей. Эти сайты дали возможность общаться людям в разных концах мира. Города, страны и континенты объединились, благодаря интернет, а социальные сети стерли границы, благодаря ним общение стало доступным. Здесь можно найти старых друзей, завести новые знакомства, вести деловую переписку или просто чатиться. Кроме того, многие люди настраивают свой профиль в социальных сетях, указывая интересы, взгляды и жизненные принципы. Порой, такая информация говорит о человеке более красноречиво, чем любое резюме или характеристика. Не удивительно, что большинство кадровых агентств и HR-менеджеров перед собеседованием тщательно изучают анкеты соискателей в социальных сетях.</t>
  </si>
  <si>
    <t xml:space="preserve"> Cервис DNS,
    электронная почта (E-mail), обеспечивающая возможность обмена сообщениями одного человека с одним или несколькими абонентами;
    сервис IRC, предназначенный для поддержки текстового общения в реальном времени (chat);
    телеконференции, или группы новостей (Usenet), обеспечивающие возможность коллективного обмена сообщениями;
    сервис FTP — система файловых архивов, обеспечивающая хранение и пересылку файлов различных типов;
    сервис Telnet, предназначенный для управления удаленными компьютерами в терминальном режиме;
    World Wide Web (WWW, W3, «Всемирная паутина») 
    Потоковое мультимедиа.
Услуги:    Всемирная паутина; Веб-форумы; Блоги
        Вики-проекты (и, в частности, Википедия)
        Интернет-магазины; Интернет-аукционы
        Социальные сети
    Электронная почта и списки рассылки
    Группы новостей (в основном, Usenet)
    Файлообменные сети
    Электронные платёжные системы
    Интернет-радио; Интернет-телевидение IPTV; IP-телефония
    Мессенджеры
    FTP-серверы
    IRC (реализовано также как веб-чаты)
    Поисковые системы
    Интернет-реклама
    Удалённые терминалы
    Удалённое управление
    Многопользовательские игры
    Веб 2.0
    Интернет-трейдинг
</t>
  </si>
  <si>
    <t>Интернет-портал
Слово «портал» пришло во Всемирную Сеть из архитектуры и означает оно «главный вход». Имеется в виду веб-сайт, с которого пользователь постоянно начинает свою деятельность в Интернет, и который он (пользователь) делает стартовой страницей своего веб-браузера.
Веб-сервисы, информационное наполнение сайта (контент), ссылки на другие веб-сайты и прочие необходимые составляющие сочетаются в веб-портале с максимальным удобством для очень большого числа посетителей. Основная идея работы портала — создание критической, т. е. невероятно большой, массы сервисов, чтобы можно было привлечь к себе такое количество пользователей, которое будет постоянно обновляться и восполняться без всяких трат на рекламу, поскольку посещаемость будет расти сама.
Иными словами, интернет-портал — это популярный веб-сайт с большим количеством предоставляемых услуг и сервисов, посещаемый большим количеством пользователей. Большинство веб-порталов построено вокруг поисковых машин и каталогов. Порталов довольно немного — на каждом уровне (глобальном, национальном, региональном) их количество обычно измеряется единицами.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</si>
</sst>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333333"/>
      <name val="Arial"/>
      <family val="2"/>
      <charset val="204"/>
    </font>
    <font>
      <sz val="12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333333"/>
      <name val="Arial"/>
      <family val="2"/>
      <charset val="204"/>
    </font>
    <font>
      <b/>
      <sz val="11"/>
      <color theme="0"/>
      <name val="Calibri"/>
      <family val="2"/>
      <scheme val="minor"/>
    </font>
    <font>
      <sz val="11"/>
      <color rgb="FF333333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rgb="FF2F2F2F"/>
      <name val="Georgia"/>
      <family val="1"/>
      <charset val="204"/>
    </font>
    <font>
      <sz val="11"/>
      <name val="Calibri"/>
      <family val="2"/>
      <charset val="204"/>
      <scheme val="minor"/>
    </font>
    <font>
      <sz val="16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DDDDDD"/>
      </top>
      <bottom/>
      <diagonal/>
    </border>
    <border>
      <left/>
      <right style="medium">
        <color indexed="64"/>
      </right>
      <top style="medium">
        <color rgb="FFDDDDDD"/>
      </top>
      <bottom/>
      <diagonal/>
    </border>
    <border>
      <left style="medium">
        <color indexed="64"/>
      </left>
      <right/>
      <top style="medium">
        <color rgb="FFDDDDDD"/>
      </top>
      <bottom style="medium">
        <color indexed="64"/>
      </bottom>
      <diagonal/>
    </border>
    <border>
      <left/>
      <right/>
      <top style="medium">
        <color rgb="FFDDDDDD"/>
      </top>
      <bottom style="medium">
        <color indexed="64"/>
      </bottom>
      <diagonal/>
    </border>
    <border>
      <left/>
      <right style="medium">
        <color indexed="64"/>
      </right>
      <top style="medium">
        <color rgb="FFDDDDDD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2"/>
    <xf numFmtId="49" fontId="1" fillId="0" borderId="0" xfId="2" applyNumberFormat="1"/>
    <xf numFmtId="3" fontId="1" fillId="0" borderId="0" xfId="2" applyNumberFormat="1"/>
    <xf numFmtId="0" fontId="4" fillId="0" borderId="0" xfId="3"/>
    <xf numFmtId="9" fontId="0" fillId="0" borderId="0" xfId="0" applyNumberFormat="1"/>
    <xf numFmtId="17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9" fontId="5" fillId="2" borderId="2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9" fontId="10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/>
    <xf numFmtId="0" fontId="0" fillId="0" borderId="0" xfId="0" applyFill="1"/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9" fontId="13" fillId="0" borderId="0" xfId="0" applyNumberFormat="1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9" fontId="0" fillId="0" borderId="0" xfId="0" applyNumberFormat="1" applyFont="1"/>
    <xf numFmtId="0" fontId="16" fillId="3" borderId="0" xfId="0" applyFont="1" applyFill="1"/>
    <xf numFmtId="17" fontId="16" fillId="3" borderId="0" xfId="0" applyNumberFormat="1" applyFont="1" applyFill="1"/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4" xfId="0" applyBorder="1"/>
    <xf numFmtId="0" fontId="0" fillId="0" borderId="5" xfId="0" applyBorder="1"/>
    <xf numFmtId="17" fontId="0" fillId="0" borderId="6" xfId="0" applyNumberFormat="1" applyBorder="1"/>
    <xf numFmtId="0" fontId="0" fillId="0" borderId="7" xfId="0" applyBorder="1"/>
    <xf numFmtId="0" fontId="0" fillId="0" borderId="0" xfId="0" applyBorder="1"/>
    <xf numFmtId="9" fontId="0" fillId="0" borderId="0" xfId="0" applyNumberFormat="1" applyBorder="1"/>
    <xf numFmtId="9" fontId="0" fillId="0" borderId="8" xfId="0" applyNumberFormat="1" applyBorder="1"/>
    <xf numFmtId="0" fontId="0" fillId="0" borderId="9" xfId="0" applyBorder="1"/>
    <xf numFmtId="0" fontId="0" fillId="0" borderId="10" xfId="0" applyBorder="1"/>
    <xf numFmtId="9" fontId="0" fillId="0" borderId="10" xfId="0" applyNumberFormat="1" applyBorder="1"/>
    <xf numFmtId="9" fontId="0" fillId="0" borderId="11" xfId="0" applyNumberFormat="1" applyBorder="1"/>
    <xf numFmtId="17" fontId="0" fillId="0" borderId="4" xfId="0" applyNumberFormat="1" applyBorder="1"/>
    <xf numFmtId="0" fontId="0" fillId="0" borderId="6" xfId="0" applyBorder="1"/>
    <xf numFmtId="0" fontId="6" fillId="2" borderId="12" xfId="0" applyFont="1" applyFill="1" applyBorder="1" applyAlignment="1">
      <alignment horizontal="center" vertical="center" wrapText="1"/>
    </xf>
    <xf numFmtId="9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9" fontId="6" fillId="2" borderId="15" xfId="0" applyNumberFormat="1" applyFont="1" applyFill="1" applyBorder="1" applyAlignment="1">
      <alignment horizontal="center" vertical="center" wrapText="1"/>
    </xf>
    <xf numFmtId="9" fontId="6" fillId="2" borderId="16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9" fontId="5" fillId="2" borderId="13" xfId="0" applyNumberFormat="1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9" fontId="5" fillId="2" borderId="15" xfId="0" applyNumberFormat="1" applyFont="1" applyFill="1" applyBorder="1" applyAlignment="1">
      <alignment vertical="center" wrapText="1"/>
    </xf>
    <xf numFmtId="9" fontId="5" fillId="2" borderId="16" xfId="0" applyNumberFormat="1" applyFont="1" applyFill="1" applyBorder="1" applyAlignment="1">
      <alignment vertical="center" wrapText="1"/>
    </xf>
    <xf numFmtId="17" fontId="0" fillId="0" borderId="5" xfId="0" applyNumberFormat="1" applyBorder="1"/>
    <xf numFmtId="0" fontId="8" fillId="2" borderId="3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9" fontId="5" fillId="2" borderId="0" xfId="0" applyNumberFormat="1" applyFont="1" applyFill="1" applyBorder="1" applyAlignment="1">
      <alignment vertical="center" wrapText="1"/>
    </xf>
    <xf numFmtId="9" fontId="5" fillId="2" borderId="8" xfId="0" applyNumberFormat="1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9" fontId="6" fillId="2" borderId="0" xfId="0" applyNumberFormat="1" applyFont="1" applyFill="1" applyBorder="1" applyAlignment="1">
      <alignment horizontal="center" vertical="center" wrapText="1"/>
    </xf>
    <xf numFmtId="9" fontId="6" fillId="2" borderId="8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9" fontId="0" fillId="0" borderId="7" xfId="0" applyNumberFormat="1" applyBorder="1"/>
    <xf numFmtId="0" fontId="9" fillId="0" borderId="4" xfId="0" applyFont="1" applyBorder="1"/>
    <xf numFmtId="0" fontId="11" fillId="2" borderId="7" xfId="0" applyFont="1" applyFill="1" applyBorder="1" applyAlignment="1">
      <alignment vertical="center"/>
    </xf>
    <xf numFmtId="9" fontId="10" fillId="2" borderId="0" xfId="0" applyNumberFormat="1" applyFont="1" applyFill="1" applyBorder="1" applyAlignment="1">
      <alignment horizontal="center" vertical="center"/>
    </xf>
    <xf numFmtId="9" fontId="10" fillId="2" borderId="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horizontal="center" vertical="center"/>
    </xf>
    <xf numFmtId="9" fontId="10" fillId="2" borderId="1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0" fillId="4" borderId="0" xfId="0" applyFill="1"/>
    <xf numFmtId="0" fontId="17" fillId="0" borderId="0" xfId="0" applyFont="1"/>
    <xf numFmtId="0" fontId="11" fillId="0" borderId="0" xfId="0" applyFont="1"/>
    <xf numFmtId="0" fontId="0" fillId="0" borderId="0" xfId="0" quotePrefix="1"/>
    <xf numFmtId="0" fontId="0" fillId="6" borderId="0" xfId="0" applyFill="1"/>
    <xf numFmtId="0" fontId="18" fillId="0" borderId="0" xfId="0" applyFont="1"/>
    <xf numFmtId="0" fontId="19" fillId="0" borderId="0" xfId="0" applyFont="1"/>
    <xf numFmtId="0" fontId="20" fillId="0" borderId="0" xfId="2" applyFont="1"/>
    <xf numFmtId="0" fontId="21" fillId="5" borderId="3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">
    <cellStyle name="Гиперссылка" xfId="3" builtinId="8"/>
    <cellStyle name="Обычный" xfId="0" builtinId="0"/>
    <cellStyle name="Обычный 2" xfId="2"/>
    <cellStyle name="Процентный" xfId="1" builtinId="5"/>
  </cellStyles>
  <dxfs count="2">
    <dxf>
      <numFmt numFmtId="13" formatCode="0%"/>
    </dxf>
    <dxf>
      <numFmt numFmtId="13" formatCode="0%"/>
    </dxf>
  </dxfs>
  <tableStyles count="0" defaultTableStyle="TableStyleMedium2" defaultPivotStyle="PivotStyleMedium9"/>
  <colors>
    <mruColors>
      <color rgb="FFFF9999"/>
      <color rgb="FFFFFF66"/>
      <color rgb="FFFFFF00"/>
      <color rgb="FFFF6699"/>
      <color rgb="FFFF0066"/>
      <color rgb="FFA50021"/>
      <color rgb="FFD60093"/>
      <color rgb="FFFF0000"/>
      <color rgb="FF80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5608194622279163E-2"/>
          <c:y val="0.12325143271535771"/>
          <c:w val="0.96244131455399118"/>
          <c:h val="0.44833961850855025"/>
        </c:manualLayout>
      </c:layout>
      <c:barChart>
        <c:barDir val="col"/>
        <c:grouping val="clustered"/>
        <c:ser>
          <c:idx val="0"/>
          <c:order val="0"/>
          <c:tx>
            <c:strRef>
              <c:f>'среднедневная доля '!$C$30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'среднедневная доля '!$B$31:$B$43</c:f>
              <c:numCache>
                <c:formatCode>mmm/yy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'среднедневная доля '!$C$31:$C$43</c:f>
              <c:numCache>
                <c:formatCode>0%</c:formatCode>
                <c:ptCount val="13"/>
                <c:pt idx="0">
                  <c:v>4.1499999999999995</c:v>
                </c:pt>
                <c:pt idx="1">
                  <c:v>4.2119999999999989</c:v>
                </c:pt>
                <c:pt idx="2">
                  <c:v>4.3099999999999996</c:v>
                </c:pt>
                <c:pt idx="3">
                  <c:v>4.0699999999999994</c:v>
                </c:pt>
                <c:pt idx="4">
                  <c:v>3.85</c:v>
                </c:pt>
                <c:pt idx="5">
                  <c:v>3.7400000000000007</c:v>
                </c:pt>
                <c:pt idx="6">
                  <c:v>3.6799999999999997</c:v>
                </c:pt>
                <c:pt idx="7">
                  <c:v>3.67</c:v>
                </c:pt>
                <c:pt idx="8">
                  <c:v>3.7099999999999995</c:v>
                </c:pt>
                <c:pt idx="9">
                  <c:v>3.69</c:v>
                </c:pt>
                <c:pt idx="10">
                  <c:v>3.6999999999999993</c:v>
                </c:pt>
                <c:pt idx="11">
                  <c:v>3.67</c:v>
                </c:pt>
                <c:pt idx="12">
                  <c:v>5.2099999999999991</c:v>
                </c:pt>
              </c:numCache>
            </c:numRef>
          </c:val>
        </c:ser>
        <c:axId val="164005760"/>
        <c:axId val="164007296"/>
      </c:barChart>
      <c:dateAx>
        <c:axId val="164005760"/>
        <c:scaling>
          <c:orientation val="minMax"/>
        </c:scaling>
        <c:axPos val="b"/>
        <c:numFmt formatCode="mmm/yy" sourceLinked="1"/>
        <c:tickLblPos val="nextTo"/>
        <c:crossAx val="164007296"/>
        <c:crosses val="autoZero"/>
        <c:auto val="1"/>
        <c:lblOffset val="100"/>
        <c:baseTimeUnit val="months"/>
      </c:dateAx>
      <c:valAx>
        <c:axId val="164007296"/>
        <c:scaling>
          <c:orientation val="minMax"/>
          <c:max val="6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tickLblPos val="nextTo"/>
        <c:crossAx val="16400576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6567760111067201E-2"/>
          <c:y val="8.6971061426833543E-2"/>
          <c:w val="0.55335854204665058"/>
          <c:h val="0.86294666821654653"/>
        </c:manualLayout>
      </c:layout>
      <c:pieChart>
        <c:varyColors val="1"/>
        <c:ser>
          <c:idx val="0"/>
          <c:order val="0"/>
          <c:dLbls>
            <c:dLbl>
              <c:idx val="25"/>
              <c:layout>
                <c:manualLayout>
                  <c:x val="-2.5575447570332498E-2"/>
                  <c:y val="1.0512482123951818E-2"/>
                </c:manualLayout>
              </c:layout>
              <c:showVal val="1"/>
            </c:dLbl>
            <c:dLbl>
              <c:idx val="26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</c:dLbl>
            <c:showVal val="1"/>
            <c:showLeaderLines val="1"/>
          </c:dLbls>
          <c:cat>
            <c:strRef>
              <c:f>'среднедневная доля '!$C$24:$AM$24</c:f>
              <c:strCache>
                <c:ptCount val="37"/>
                <c:pt idx="0">
                  <c:v>youtube.com</c:v>
                </c:pt>
                <c:pt idx="1">
                  <c:v>yandex.ua</c:v>
                </c:pt>
                <c:pt idx="2">
                  <c:v>yandex</c:v>
                </c:pt>
                <c:pt idx="3">
                  <c:v>worldoftanks.ru</c:v>
                </c:pt>
                <c:pt idx="4">
                  <c:v>wmmail.ru</c:v>
                </c:pt>
                <c:pt idx="5">
                  <c:v>wikipedia.org</c:v>
                </c:pt>
                <c:pt idx="6">
                  <c:v>webalta.ru</c:v>
                </c:pt>
                <c:pt idx="7">
                  <c:v>vkontakte</c:v>
                </c:pt>
                <c:pt idx="8">
                  <c:v>ukr.net</c:v>
                </c:pt>
                <c:pt idx="9">
                  <c:v>ucoz.ru</c:v>
                </c:pt>
                <c:pt idx="10">
                  <c:v>twitter.com</c:v>
                </c:pt>
                <c:pt idx="11">
                  <c:v>slando</c:v>
                </c:pt>
                <c:pt idx="12">
                  <c:v>sinoptik.ua</c:v>
                </c:pt>
                <c:pt idx="13">
                  <c:v>rutracker.org</c:v>
                </c:pt>
                <c:pt idx="14">
                  <c:v>rozetka (.ua+.com.ua)</c:v>
                </c:pt>
                <c:pt idx="15">
                  <c:v>rozetka</c:v>
                </c:pt>
                <c:pt idx="16">
                  <c:v>rambler.ru</c:v>
                </c:pt>
                <c:pt idx="17">
                  <c:v>prom.ua</c:v>
                </c:pt>
                <c:pt idx="18">
                  <c:v>privatbank.ua</c:v>
                </c:pt>
                <c:pt idx="19">
                  <c:v>odnoklassniki</c:v>
                </c:pt>
                <c:pt idx="20">
                  <c:v>meta.ua</c:v>
                </c:pt>
                <c:pt idx="21">
                  <c:v>megogo.net</c:v>
                </c:pt>
                <c:pt idx="22">
                  <c:v>marketgid (.com+.info)</c:v>
                </c:pt>
                <c:pt idx="23">
                  <c:v>mail.ru</c:v>
                </c:pt>
                <c:pt idx="24">
                  <c:v>i.ua</c:v>
                </c:pt>
                <c:pt idx="25">
                  <c:v>hotmail.com</c:v>
                </c:pt>
                <c:pt idx="26">
                  <c:v>google</c:v>
                </c:pt>
                <c:pt idx="27">
                  <c:v>gismeteo.ua</c:v>
                </c:pt>
                <c:pt idx="28">
                  <c:v>fs.ua</c:v>
                </c:pt>
                <c:pt idx="29">
                  <c:v>fotostrana.ru</c:v>
                </c:pt>
                <c:pt idx="30">
                  <c:v>facebook.com</c:v>
                </c:pt>
                <c:pt idx="31">
                  <c:v>ex.ua</c:v>
                </c:pt>
                <c:pt idx="32">
                  <c:v>brb.to</c:v>
                </c:pt>
                <c:pt idx="33">
                  <c:v>blogspot.com</c:v>
                </c:pt>
                <c:pt idx="34">
                  <c:v>aukro.ua</c:v>
                </c:pt>
                <c:pt idx="35">
                  <c:v>ask.fm</c:v>
                </c:pt>
                <c:pt idx="36">
                  <c:v>aliexpress.com</c:v>
                </c:pt>
              </c:strCache>
            </c:strRef>
          </c:cat>
          <c:val>
            <c:numRef>
              <c:f>'среднедневная доля '!$C$25:$AM$25</c:f>
              <c:numCache>
                <c:formatCode>0%</c:formatCode>
                <c:ptCount val="37"/>
                <c:pt idx="0">
                  <c:v>0.28999999999999998</c:v>
                </c:pt>
                <c:pt idx="1">
                  <c:v>0.34</c:v>
                </c:pt>
                <c:pt idx="2">
                  <c:v>0.4</c:v>
                </c:pt>
                <c:pt idx="3">
                  <c:v>0.04</c:v>
                </c:pt>
                <c:pt idx="4">
                  <c:v>0.05</c:v>
                </c:pt>
                <c:pt idx="5">
                  <c:v>0.15</c:v>
                </c:pt>
                <c:pt idx="6">
                  <c:v>0.08</c:v>
                </c:pt>
                <c:pt idx="7">
                  <c:v>0.61</c:v>
                </c:pt>
                <c:pt idx="8">
                  <c:v>0.12</c:v>
                </c:pt>
                <c:pt idx="9">
                  <c:v>0.06</c:v>
                </c:pt>
                <c:pt idx="10">
                  <c:v>0.04</c:v>
                </c:pt>
                <c:pt idx="11">
                  <c:v>0.08</c:v>
                </c:pt>
                <c:pt idx="12">
                  <c:v>0.09</c:v>
                </c:pt>
                <c:pt idx="13">
                  <c:v>0.06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0.04</c:v>
                </c:pt>
                <c:pt idx="18">
                  <c:v>0.04</c:v>
                </c:pt>
                <c:pt idx="19">
                  <c:v>0.37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0.05</c:v>
                </c:pt>
                <c:pt idx="23">
                  <c:v>0.48</c:v>
                </c:pt>
                <c:pt idx="24">
                  <c:v>0.08</c:v>
                </c:pt>
                <c:pt idx="25">
                  <c:v>0.05</c:v>
                </c:pt>
                <c:pt idx="26">
                  <c:v>0.66</c:v>
                </c:pt>
                <c:pt idx="27">
                  <c:v>0.08</c:v>
                </c:pt>
                <c:pt idx="28">
                  <c:v>0.04</c:v>
                </c:pt>
                <c:pt idx="29">
                  <c:v>0.05</c:v>
                </c:pt>
                <c:pt idx="30">
                  <c:v>0.14000000000000001</c:v>
                </c:pt>
                <c:pt idx="31">
                  <c:v>0.11</c:v>
                </c:pt>
                <c:pt idx="32">
                  <c:v>0.04</c:v>
                </c:pt>
                <c:pt idx="33">
                  <c:v>0.06</c:v>
                </c:pt>
                <c:pt idx="34">
                  <c:v>7.0000000000000007E-2</c:v>
                </c:pt>
                <c:pt idx="35">
                  <c:v>7.0000000000000007E-2</c:v>
                </c:pt>
                <c:pt idx="36">
                  <c:v>0.04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3855102228650085"/>
          <c:y val="7.5144383912128021E-2"/>
          <c:w val="0.34638312585396652"/>
          <c:h val="0.84971092384428892"/>
        </c:manualLayout>
      </c:layout>
    </c:legend>
    <c:plotVisOnly val="1"/>
    <c:dispBlanksAs val="zero"/>
  </c:chart>
  <c:spPr>
    <a:solidFill>
      <a:schemeClr val="bg1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11731843575419E-2"/>
          <c:y val="6.2275425611608051E-2"/>
          <c:w val="0.98361266294227179"/>
          <c:h val="0.8946108181957402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dLbls>
            <c:numFmt formatCode="#,##0%;;" sourceLinked="0"/>
            <c:dLblPos val="outEnd"/>
            <c:showVal val="1"/>
          </c:dLbls>
          <c:cat>
            <c:numRef>
              <c:f>'среднедневная доля '!$B$31:$B$43</c:f>
              <c:numCache>
                <c:formatCode>mmm/yy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'среднедневная доля '!$AO$31:$AO$43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5.2099999999999991</c:v>
                </c:pt>
              </c:numCache>
            </c:numRef>
          </c:val>
        </c:ser>
        <c:axId val="163900032"/>
        <c:axId val="164852096"/>
      </c:barChart>
      <c:dateAx>
        <c:axId val="163900032"/>
        <c:scaling>
          <c:orientation val="minMax"/>
        </c:scaling>
        <c:delete val="1"/>
        <c:axPos val="b"/>
        <c:numFmt formatCode="mmm/yy" sourceLinked="1"/>
        <c:tickLblPos val="nextTo"/>
        <c:crossAx val="164852096"/>
        <c:crosses val="autoZero"/>
        <c:auto val="1"/>
        <c:lblOffset val="100"/>
      </c:dateAx>
      <c:valAx>
        <c:axId val="164852096"/>
        <c:scaling>
          <c:orientation val="minMax"/>
        </c:scaling>
        <c:delete val="1"/>
        <c:axPos val="l"/>
        <c:numFmt formatCode="0%" sourceLinked="1"/>
        <c:tickLblPos val="nextTo"/>
        <c:crossAx val="163900032"/>
        <c:crosses val="autoZero"/>
        <c:crossBetween val="between"/>
        <c:majorUnit val="6"/>
      </c:valAx>
      <c:spPr>
        <a:noFill/>
        <a:ln>
          <a:noFill/>
        </a:ln>
      </c:spPr>
    </c:plotArea>
    <c:plotVisOnly val="1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775426133108118E-2"/>
          <c:y val="5.0554751593459943E-2"/>
          <c:w val="0.91287905921938628"/>
          <c:h val="0.9425679117253164"/>
        </c:manualLayout>
      </c:layout>
      <c:bubbleChart>
        <c:varyColors val="1"/>
        <c:ser>
          <c:idx val="0"/>
          <c:order val="0"/>
          <c:xVal>
            <c:numRef>
              <c:f>аккаунты!$H$29:$H$51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xVal>
          <c:yVal>
            <c:numRef>
              <c:f>аккаунты!$I$29:$I$51</c:f>
              <c:numCache>
                <c:formatCode>General</c:formatCode>
                <c:ptCount val="23"/>
                <c:pt idx="0">
                  <c:v>19</c:v>
                </c:pt>
                <c:pt idx="1">
                  <c:v>16</c:v>
                </c:pt>
                <c:pt idx="2">
                  <c:v>9</c:v>
                </c:pt>
                <c:pt idx="3">
                  <c:v>22</c:v>
                </c:pt>
                <c:pt idx="4">
                  <c:v>21</c:v>
                </c:pt>
                <c:pt idx="5">
                  <c:v>11</c:v>
                </c:pt>
                <c:pt idx="6">
                  <c:v>3</c:v>
                </c:pt>
                <c:pt idx="7">
                  <c:v>4</c:v>
                </c:pt>
                <c:pt idx="8">
                  <c:v>18</c:v>
                </c:pt>
                <c:pt idx="9">
                  <c:v>15</c:v>
                </c:pt>
                <c:pt idx="10">
                  <c:v>7</c:v>
                </c:pt>
                <c:pt idx="11">
                  <c:v>2</c:v>
                </c:pt>
                <c:pt idx="12">
                  <c:v>10</c:v>
                </c:pt>
                <c:pt idx="13">
                  <c:v>12</c:v>
                </c:pt>
                <c:pt idx="14">
                  <c:v>1</c:v>
                </c:pt>
                <c:pt idx="15">
                  <c:v>14</c:v>
                </c:pt>
                <c:pt idx="16">
                  <c:v>13</c:v>
                </c:pt>
                <c:pt idx="17">
                  <c:v>8</c:v>
                </c:pt>
                <c:pt idx="18">
                  <c:v>17</c:v>
                </c:pt>
                <c:pt idx="19">
                  <c:v>5</c:v>
                </c:pt>
                <c:pt idx="20">
                  <c:v>23</c:v>
                </c:pt>
                <c:pt idx="21">
                  <c:v>20</c:v>
                </c:pt>
                <c:pt idx="22">
                  <c:v>6</c:v>
                </c:pt>
              </c:numCache>
            </c:numRef>
          </c:yVal>
          <c:bubbleSize>
            <c:numRef>
              <c:f>аккаунты!$K$29:$K$51</c:f>
              <c:numCache>
                <c:formatCode>General</c:formatCode>
                <c:ptCount val="23"/>
                <c:pt idx="0">
                  <c:v>0.59482409534064018</c:v>
                </c:pt>
                <c:pt idx="1">
                  <c:v>0.59482309367064012</c:v>
                </c:pt>
                <c:pt idx="2">
                  <c:v>0.47585720615451221</c:v>
                </c:pt>
                <c:pt idx="3">
                  <c:v>0.24388262366656246</c:v>
                </c:pt>
                <c:pt idx="4">
                  <c:v>0.23793411226225611</c:v>
                </c:pt>
                <c:pt idx="5">
                  <c:v>0.22246551182505944</c:v>
                </c:pt>
                <c:pt idx="6">
                  <c:v>0.21568191833875014</c:v>
                </c:pt>
                <c:pt idx="7">
                  <c:v>0.1391886893947698</c:v>
                </c:pt>
                <c:pt idx="8">
                  <c:v>0.13086591533474085</c:v>
                </c:pt>
                <c:pt idx="9">
                  <c:v>0.11896855863612806</c:v>
                </c:pt>
                <c:pt idx="10">
                  <c:v>6.0673747875925305E-2</c:v>
                </c:pt>
                <c:pt idx="11">
                  <c:v>5.9482442923064018E-2</c:v>
                </c:pt>
                <c:pt idx="12">
                  <c:v>4.7588759014451212E-2</c:v>
                </c:pt>
                <c:pt idx="13">
                  <c:v>4.6906906734478636E-2</c:v>
                </c:pt>
                <c:pt idx="14">
                  <c:v>3.5332508324980028E-2</c:v>
                </c:pt>
                <c:pt idx="15">
                  <c:v>3.0935197534393291E-2</c:v>
                </c:pt>
                <c:pt idx="16">
                  <c:v>2.974522814153201E-2</c:v>
                </c:pt>
                <c:pt idx="17">
                  <c:v>2.9743558691532012E-2</c:v>
                </c:pt>
                <c:pt idx="18">
                  <c:v>1.1902031158612804E-2</c:v>
                </c:pt>
                <c:pt idx="19">
                  <c:v>7.1394824671676838E-3</c:v>
                </c:pt>
                <c:pt idx="20">
                  <c:v>3.852130543392074E-3</c:v>
                </c:pt>
                <c:pt idx="21">
                  <c:v>1.1963133028612804E-3</c:v>
                </c:pt>
                <c:pt idx="22">
                  <c:v>2.1223035502861281E-6</c:v>
                </c:pt>
              </c:numCache>
            </c:numRef>
          </c:bubbleSize>
          <c:bubble3D val="1"/>
        </c:ser>
        <c:bubbleScale val="50"/>
        <c:axId val="163911168"/>
        <c:axId val="163912704"/>
      </c:bubbleChart>
      <c:valAx>
        <c:axId val="163911168"/>
        <c:scaling>
          <c:orientation val="minMax"/>
        </c:scaling>
        <c:delete val="1"/>
        <c:axPos val="t"/>
        <c:numFmt formatCode="General" sourceLinked="1"/>
        <c:tickLblPos val="nextTo"/>
        <c:crossAx val="163912704"/>
        <c:crosses val="autoZero"/>
        <c:crossBetween val="midCat"/>
      </c:valAx>
      <c:valAx>
        <c:axId val="163912704"/>
        <c:scaling>
          <c:orientation val="maxMin"/>
          <c:max val="25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tickLblPos val="nextTo"/>
        <c:crossAx val="163911168"/>
        <c:crosses val="autoZero"/>
        <c:crossBetween val="midCat"/>
        <c:majorUnit val="0.5"/>
        <c:minorUnit val="0.15000000000000008"/>
      </c:valAx>
    </c:plotArea>
    <c:plotVisOnly val="1"/>
    <c:dispBlanksAs val="gap"/>
  </c:chart>
  <c:spPr>
    <a:solidFill>
      <a:schemeClr val="accent1">
        <a:lumMod val="60000"/>
        <a:lumOff val="4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>
                <a:solidFill>
                  <a:srgbClr val="C00000"/>
                </a:solidFill>
              </a:rPr>
              <a:t>Социальная активность в категориях</a:t>
            </a:r>
          </a:p>
        </c:rich>
      </c:tx>
      <c:layout/>
      <c:spPr>
        <a:noFill/>
      </c:spPr>
    </c:title>
    <c:plotArea>
      <c:layout>
        <c:manualLayout>
          <c:layoutTarget val="inner"/>
          <c:xMode val="edge"/>
          <c:yMode val="edge"/>
          <c:x val="1.4267186930480602E-2"/>
          <c:y val="7.1295174108340562E-2"/>
          <c:w val="0.93904020129703769"/>
          <c:h val="0.80867795995413239"/>
        </c:manualLayout>
      </c:layout>
      <c:barChart>
        <c:barDir val="bar"/>
        <c:grouping val="stacked"/>
        <c:ser>
          <c:idx val="0"/>
          <c:order val="0"/>
          <c:tx>
            <c:strRef>
              <c:f>социальная_активность_диаграмма!$E$3</c:f>
              <c:strCache>
                <c:ptCount val="1"/>
                <c:pt idx="0">
                  <c:v> Я создаю контент и сотрудничаю с людьми или компаниями в этой категории</c:v>
                </c:pt>
              </c:strCache>
            </c:strRef>
          </c:tx>
          <c:spPr>
            <a:pattFill prst="pct50">
              <a:fgClr>
                <a:srgbClr val="FF0066"/>
              </a:fgClr>
              <a:bgClr>
                <a:srgbClr val="FF6699"/>
              </a:bgClr>
            </a:pattFill>
            <a:ln>
              <a:solidFill>
                <a:schemeClr val="bg1"/>
              </a:solidFill>
            </a:ln>
          </c:spPr>
          <c:cat>
            <c:strRef>
              <c:f>социальная_активность_диаграмма!$D$4:$D$24</c:f>
              <c:strCache>
                <c:ptCount val="21"/>
                <c:pt idx="0">
                  <c:v>Алкоголь</c:v>
                </c:pt>
                <c:pt idx="1">
                  <c:v>Предметы роскоши</c:v>
                </c:pt>
                <c:pt idx="2">
                  <c:v>Безалкогольные напитки</c:v>
                </c:pt>
                <c:pt idx="3">
                  <c:v>Энергия/ Окружающая среда</c:v>
                </c:pt>
                <c:pt idx="4">
                  <c:v>Портативные технологии</c:v>
                </c:pt>
                <c:pt idx="5">
                  <c:v>Мода</c:v>
                </c:pt>
                <c:pt idx="6">
                  <c:v>Игры/ приставки</c:v>
                </c:pt>
                <c:pt idx="7">
                  <c:v>Спорт</c:v>
                </c:pt>
                <c:pt idx="8">
                  <c:v>Косметика</c:v>
                </c:pt>
                <c:pt idx="9">
                  <c:v>Хозяйственные товары</c:v>
                </c:pt>
                <c:pt idx="10">
                  <c:v>Автомобили</c:v>
                </c:pt>
                <c:pt idx="11">
                  <c:v>Путешествия</c:v>
                </c:pt>
                <c:pt idx="12">
                  <c:v>Финансы</c:v>
                </c:pt>
                <c:pt idx="13">
                  <c:v>Продукты питания</c:v>
                </c:pt>
                <c:pt idx="14">
                  <c:v>Компьютеры</c:v>
                </c:pt>
                <c:pt idx="15">
                  <c:v>Домашние технологии</c:v>
                </c:pt>
                <c:pt idx="16">
                  <c:v>Здоровье и здоровый образ жизни</c:v>
                </c:pt>
                <c:pt idx="17">
                  <c:v>Компьютерные программы</c:v>
                </c:pt>
                <c:pt idx="18">
                  <c:v>Мобильные телефоны, связь</c:v>
                </c:pt>
                <c:pt idx="19">
                  <c:v>Кино</c:v>
                </c:pt>
                <c:pt idx="20">
                  <c:v>Музыка</c:v>
                </c:pt>
              </c:strCache>
            </c:strRef>
          </c:cat>
          <c:val>
            <c:numRef>
              <c:f>социальная_активность_диаграмма!$E$4:$E$24</c:f>
              <c:numCache>
                <c:formatCode>General</c:formatCode>
                <c:ptCount val="21"/>
                <c:pt idx="0">
                  <c:v>-6</c:v>
                </c:pt>
                <c:pt idx="1">
                  <c:v>-7</c:v>
                </c:pt>
                <c:pt idx="2">
                  <c:v>-9</c:v>
                </c:pt>
                <c:pt idx="3">
                  <c:v>-9.5</c:v>
                </c:pt>
                <c:pt idx="4">
                  <c:v>-11</c:v>
                </c:pt>
                <c:pt idx="5">
                  <c:v>-14</c:v>
                </c:pt>
                <c:pt idx="6">
                  <c:v>-13</c:v>
                </c:pt>
                <c:pt idx="7">
                  <c:v>-15</c:v>
                </c:pt>
                <c:pt idx="8">
                  <c:v>-19</c:v>
                </c:pt>
                <c:pt idx="9">
                  <c:v>-15</c:v>
                </c:pt>
                <c:pt idx="10">
                  <c:v>-14</c:v>
                </c:pt>
                <c:pt idx="11">
                  <c:v>-16</c:v>
                </c:pt>
                <c:pt idx="12">
                  <c:v>-19</c:v>
                </c:pt>
                <c:pt idx="13">
                  <c:v>-17</c:v>
                </c:pt>
                <c:pt idx="14">
                  <c:v>-22</c:v>
                </c:pt>
                <c:pt idx="15">
                  <c:v>-23</c:v>
                </c:pt>
                <c:pt idx="16">
                  <c:v>-25</c:v>
                </c:pt>
                <c:pt idx="17">
                  <c:v>-26</c:v>
                </c:pt>
                <c:pt idx="18">
                  <c:v>-25</c:v>
                </c:pt>
                <c:pt idx="19">
                  <c:v>-20</c:v>
                </c:pt>
                <c:pt idx="20">
                  <c:v>-25</c:v>
                </c:pt>
              </c:numCache>
            </c:numRef>
          </c:val>
        </c:ser>
        <c:ser>
          <c:idx val="1"/>
          <c:order val="1"/>
          <c:tx>
            <c:strRef>
              <c:f>социальная_активность_диаграмма!$F$3</c:f>
              <c:strCache>
                <c:ptCount val="1"/>
                <c:pt idx="0">
                  <c:v>Я делюсь мнениями, контентом или информацией в этой категории</c:v>
                </c:pt>
              </c:strCache>
            </c:strRef>
          </c:tx>
          <c:spPr>
            <a:pattFill prst="pct5">
              <a:fgClr>
                <a:srgbClr val="FFC000"/>
              </a:fgClr>
              <a:bgClr>
                <a:srgbClr val="FFFF00"/>
              </a:bgClr>
            </a:pattFill>
          </c:spPr>
          <c:cat>
            <c:strRef>
              <c:f>социальная_активность_диаграмма!$D$4:$D$24</c:f>
              <c:strCache>
                <c:ptCount val="21"/>
                <c:pt idx="0">
                  <c:v>Алкоголь</c:v>
                </c:pt>
                <c:pt idx="1">
                  <c:v>Предметы роскоши</c:v>
                </c:pt>
                <c:pt idx="2">
                  <c:v>Безалкогольные напитки</c:v>
                </c:pt>
                <c:pt idx="3">
                  <c:v>Энергия/ Окружающая среда</c:v>
                </c:pt>
                <c:pt idx="4">
                  <c:v>Портативные технологии</c:v>
                </c:pt>
                <c:pt idx="5">
                  <c:v>Мода</c:v>
                </c:pt>
                <c:pt idx="6">
                  <c:v>Игры/ приставки</c:v>
                </c:pt>
                <c:pt idx="7">
                  <c:v>Спорт</c:v>
                </c:pt>
                <c:pt idx="8">
                  <c:v>Косметика</c:v>
                </c:pt>
                <c:pt idx="9">
                  <c:v>Хозяйственные товары</c:v>
                </c:pt>
                <c:pt idx="10">
                  <c:v>Автомобили</c:v>
                </c:pt>
                <c:pt idx="11">
                  <c:v>Путешествия</c:v>
                </c:pt>
                <c:pt idx="12">
                  <c:v>Финансы</c:v>
                </c:pt>
                <c:pt idx="13">
                  <c:v>Продукты питания</c:v>
                </c:pt>
                <c:pt idx="14">
                  <c:v>Компьютеры</c:v>
                </c:pt>
                <c:pt idx="15">
                  <c:v>Домашние технологии</c:v>
                </c:pt>
                <c:pt idx="16">
                  <c:v>Здоровье и здоровый образ жизни</c:v>
                </c:pt>
                <c:pt idx="17">
                  <c:v>Компьютерные программы</c:v>
                </c:pt>
                <c:pt idx="18">
                  <c:v>Мобильные телефоны, связь</c:v>
                </c:pt>
                <c:pt idx="19">
                  <c:v>Кино</c:v>
                </c:pt>
                <c:pt idx="20">
                  <c:v>Музыка</c:v>
                </c:pt>
              </c:strCache>
            </c:strRef>
          </c:cat>
          <c:val>
            <c:numRef>
              <c:f>социальная_активность_диаграмма!$F$4:$F$24</c:f>
              <c:numCache>
                <c:formatCode>General</c:formatCode>
                <c:ptCount val="21"/>
                <c:pt idx="0">
                  <c:v>-23</c:v>
                </c:pt>
                <c:pt idx="1">
                  <c:v>-25</c:v>
                </c:pt>
                <c:pt idx="2">
                  <c:v>-32</c:v>
                </c:pt>
                <c:pt idx="3">
                  <c:v>-31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-46</c:v>
                </c:pt>
                <c:pt idx="8">
                  <c:v>-48</c:v>
                </c:pt>
                <c:pt idx="9">
                  <c:v>-50</c:v>
                </c:pt>
                <c:pt idx="10">
                  <c:v>-51</c:v>
                </c:pt>
                <c:pt idx="11">
                  <c:v>-51</c:v>
                </c:pt>
                <c:pt idx="12">
                  <c:v>-52</c:v>
                </c:pt>
                <c:pt idx="13">
                  <c:v>-55</c:v>
                </c:pt>
                <c:pt idx="14">
                  <c:v>-67</c:v>
                </c:pt>
                <c:pt idx="15">
                  <c:v>-70</c:v>
                </c:pt>
                <c:pt idx="16">
                  <c:v>-71</c:v>
                </c:pt>
                <c:pt idx="17">
                  <c:v>-75</c:v>
                </c:pt>
                <c:pt idx="18">
                  <c:v>-75</c:v>
                </c:pt>
                <c:pt idx="19">
                  <c:v>-83</c:v>
                </c:pt>
                <c:pt idx="20">
                  <c:v>-84</c:v>
                </c:pt>
              </c:numCache>
            </c:numRef>
          </c:val>
        </c:ser>
        <c:ser>
          <c:idx val="2"/>
          <c:order val="2"/>
          <c:tx>
            <c:strRef>
              <c:f>социальная_активность_диаграмма!$G$3</c:f>
              <c:strCache>
                <c:ptCount val="1"/>
                <c:pt idx="0">
                  <c:v>Я часто ищу информацию по этой категории, чтобы быть в курсе новинок</c:v>
                </c:pt>
              </c:strCache>
            </c:strRef>
          </c:tx>
          <c:spPr>
            <a:pattFill prst="pct70">
              <a:fgClr>
                <a:srgbClr val="FF0000"/>
              </a:fgClr>
              <a:bgClr>
                <a:srgbClr val="D60093"/>
              </a:bgClr>
            </a:pattFill>
            <a:ln>
              <a:solidFill>
                <a:schemeClr val="bg1"/>
              </a:solidFill>
            </a:ln>
          </c:spPr>
          <c:cat>
            <c:strRef>
              <c:f>социальная_активность_диаграмма!$D$4:$D$24</c:f>
              <c:strCache>
                <c:ptCount val="21"/>
                <c:pt idx="0">
                  <c:v>Алкоголь</c:v>
                </c:pt>
                <c:pt idx="1">
                  <c:v>Предметы роскоши</c:v>
                </c:pt>
                <c:pt idx="2">
                  <c:v>Безалкогольные напитки</c:v>
                </c:pt>
                <c:pt idx="3">
                  <c:v>Энергия/ Окружающая среда</c:v>
                </c:pt>
                <c:pt idx="4">
                  <c:v>Портативные технологии</c:v>
                </c:pt>
                <c:pt idx="5">
                  <c:v>Мода</c:v>
                </c:pt>
                <c:pt idx="6">
                  <c:v>Игры/ приставки</c:v>
                </c:pt>
                <c:pt idx="7">
                  <c:v>Спорт</c:v>
                </c:pt>
                <c:pt idx="8">
                  <c:v>Косметика</c:v>
                </c:pt>
                <c:pt idx="9">
                  <c:v>Хозяйственные товары</c:v>
                </c:pt>
                <c:pt idx="10">
                  <c:v>Автомобили</c:v>
                </c:pt>
                <c:pt idx="11">
                  <c:v>Путешествия</c:v>
                </c:pt>
                <c:pt idx="12">
                  <c:v>Финансы</c:v>
                </c:pt>
                <c:pt idx="13">
                  <c:v>Продукты питания</c:v>
                </c:pt>
                <c:pt idx="14">
                  <c:v>Компьютеры</c:v>
                </c:pt>
                <c:pt idx="15">
                  <c:v>Домашние технологии</c:v>
                </c:pt>
                <c:pt idx="16">
                  <c:v>Здоровье и здоровый образ жизни</c:v>
                </c:pt>
                <c:pt idx="17">
                  <c:v>Компьютерные программы</c:v>
                </c:pt>
                <c:pt idx="18">
                  <c:v>Мобильные телефоны, связь</c:v>
                </c:pt>
                <c:pt idx="19">
                  <c:v>Кино</c:v>
                </c:pt>
                <c:pt idx="20">
                  <c:v>Музыка</c:v>
                </c:pt>
              </c:strCache>
            </c:strRef>
          </c:cat>
          <c:val>
            <c:numRef>
              <c:f>социальная_активность_диаграмма!$G$4:$G$24</c:f>
              <c:numCache>
                <c:formatCode>General</c:formatCode>
                <c:ptCount val="21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23</c:v>
                </c:pt>
                <c:pt idx="4">
                  <c:v>43</c:v>
                </c:pt>
                <c:pt idx="5">
                  <c:v>34</c:v>
                </c:pt>
                <c:pt idx="6">
                  <c:v>31</c:v>
                </c:pt>
                <c:pt idx="7">
                  <c:v>30</c:v>
                </c:pt>
                <c:pt idx="8">
                  <c:v>33</c:v>
                </c:pt>
                <c:pt idx="9">
                  <c:v>40</c:v>
                </c:pt>
                <c:pt idx="10">
                  <c:v>42</c:v>
                </c:pt>
                <c:pt idx="11">
                  <c:v>42</c:v>
                </c:pt>
                <c:pt idx="12">
                  <c:v>46</c:v>
                </c:pt>
                <c:pt idx="13">
                  <c:v>34</c:v>
                </c:pt>
                <c:pt idx="14">
                  <c:v>57</c:v>
                </c:pt>
                <c:pt idx="15">
                  <c:v>54</c:v>
                </c:pt>
                <c:pt idx="16">
                  <c:v>52</c:v>
                </c:pt>
                <c:pt idx="17">
                  <c:v>60</c:v>
                </c:pt>
                <c:pt idx="18">
                  <c:v>68</c:v>
                </c:pt>
                <c:pt idx="19">
                  <c:v>62</c:v>
                </c:pt>
                <c:pt idx="20">
                  <c:v>67</c:v>
                </c:pt>
              </c:numCache>
            </c:numRef>
          </c:val>
        </c:ser>
        <c:ser>
          <c:idx val="3"/>
          <c:order val="3"/>
          <c:tx>
            <c:strRef>
              <c:f>социальная_активность_диаграмма!$H$3</c:f>
              <c:strCache>
                <c:ptCount val="1"/>
                <c:pt idx="0">
                  <c:v>Я иногда ищу информацию по этой категории в случае необходимости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rgbClr val="A50021"/>
              </a:bgClr>
            </a:pattFill>
          </c:spPr>
          <c:cat>
            <c:strRef>
              <c:f>социальная_активность_диаграмма!$D$4:$D$24</c:f>
              <c:strCache>
                <c:ptCount val="21"/>
                <c:pt idx="0">
                  <c:v>Алкоголь</c:v>
                </c:pt>
                <c:pt idx="1">
                  <c:v>Предметы роскоши</c:v>
                </c:pt>
                <c:pt idx="2">
                  <c:v>Безалкогольные напитки</c:v>
                </c:pt>
                <c:pt idx="3">
                  <c:v>Энергия/ Окружающая среда</c:v>
                </c:pt>
                <c:pt idx="4">
                  <c:v>Портативные технологии</c:v>
                </c:pt>
                <c:pt idx="5">
                  <c:v>Мода</c:v>
                </c:pt>
                <c:pt idx="6">
                  <c:v>Игры/ приставки</c:v>
                </c:pt>
                <c:pt idx="7">
                  <c:v>Спорт</c:v>
                </c:pt>
                <c:pt idx="8">
                  <c:v>Косметика</c:v>
                </c:pt>
                <c:pt idx="9">
                  <c:v>Хозяйственные товары</c:v>
                </c:pt>
                <c:pt idx="10">
                  <c:v>Автомобили</c:v>
                </c:pt>
                <c:pt idx="11">
                  <c:v>Путешествия</c:v>
                </c:pt>
                <c:pt idx="12">
                  <c:v>Финансы</c:v>
                </c:pt>
                <c:pt idx="13">
                  <c:v>Продукты питания</c:v>
                </c:pt>
                <c:pt idx="14">
                  <c:v>Компьютеры</c:v>
                </c:pt>
                <c:pt idx="15">
                  <c:v>Домашние технологии</c:v>
                </c:pt>
                <c:pt idx="16">
                  <c:v>Здоровье и здоровый образ жизни</c:v>
                </c:pt>
                <c:pt idx="17">
                  <c:v>Компьютерные программы</c:v>
                </c:pt>
                <c:pt idx="18">
                  <c:v>Мобильные телефоны, связь</c:v>
                </c:pt>
                <c:pt idx="19">
                  <c:v>Кино</c:v>
                </c:pt>
                <c:pt idx="20">
                  <c:v>Музыка</c:v>
                </c:pt>
              </c:strCache>
            </c:strRef>
          </c:cat>
          <c:val>
            <c:numRef>
              <c:f>социальная_активность_диаграмма!$H$4:$H$24</c:f>
              <c:numCache>
                <c:formatCode>General</c:formatCode>
                <c:ptCount val="21"/>
                <c:pt idx="0">
                  <c:v>43</c:v>
                </c:pt>
                <c:pt idx="1">
                  <c:v>65</c:v>
                </c:pt>
                <c:pt idx="2">
                  <c:v>66</c:v>
                </c:pt>
                <c:pt idx="3">
                  <c:v>80</c:v>
                </c:pt>
                <c:pt idx="4">
                  <c:v>96</c:v>
                </c:pt>
                <c:pt idx="5">
                  <c:v>78</c:v>
                </c:pt>
                <c:pt idx="6">
                  <c:v>66</c:v>
                </c:pt>
                <c:pt idx="7">
                  <c:v>90</c:v>
                </c:pt>
                <c:pt idx="8">
                  <c:v>68</c:v>
                </c:pt>
                <c:pt idx="9">
                  <c:v>94</c:v>
                </c:pt>
                <c:pt idx="10">
                  <c:v>100</c:v>
                </c:pt>
                <c:pt idx="11">
                  <c:v>104</c:v>
                </c:pt>
                <c:pt idx="12">
                  <c:v>98</c:v>
                </c:pt>
                <c:pt idx="13">
                  <c:v>90</c:v>
                </c:pt>
                <c:pt idx="14">
                  <c:v>114</c:v>
                </c:pt>
                <c:pt idx="15">
                  <c:v>119</c:v>
                </c:pt>
                <c:pt idx="16">
                  <c:v>105</c:v>
                </c:pt>
                <c:pt idx="17">
                  <c:v>116</c:v>
                </c:pt>
                <c:pt idx="18">
                  <c:v>123</c:v>
                </c:pt>
                <c:pt idx="19">
                  <c:v>123</c:v>
                </c:pt>
                <c:pt idx="20">
                  <c:v>112</c:v>
                </c:pt>
              </c:numCache>
            </c:numRef>
          </c:val>
        </c:ser>
        <c:gapWidth val="6"/>
        <c:overlap val="100"/>
        <c:axId val="165193984"/>
        <c:axId val="165220352"/>
      </c:barChart>
      <c:catAx>
        <c:axId val="165193984"/>
        <c:scaling>
          <c:orientation val="maxMin"/>
        </c:scaling>
        <c:axPos val="l"/>
        <c:majorTickMark val="none"/>
        <c:tickLblPos val="nextTo"/>
        <c:txPr>
          <a:bodyPr/>
          <a:lstStyle/>
          <a:p>
            <a:pPr>
              <a:defRPr sz="1090" b="1" i="0" baseline="0"/>
            </a:pPr>
            <a:endParaRPr lang="ru-RU"/>
          </a:p>
        </c:txPr>
        <c:crossAx val="165220352"/>
        <c:crosses val="autoZero"/>
        <c:auto val="1"/>
        <c:lblAlgn val="ctr"/>
        <c:lblOffset val="100"/>
      </c:catAx>
      <c:valAx>
        <c:axId val="165220352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General" sourceLinked="1"/>
        <c:majorTickMark val="none"/>
        <c:tickLblPos val="nextTo"/>
        <c:crossAx val="16519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72989240219327"/>
          <c:y val="0.90213418899186648"/>
          <c:w val="0.63094140078830996"/>
          <c:h val="8.5025182135489027E-2"/>
        </c:manualLayout>
      </c:layout>
      <c:txPr>
        <a:bodyPr/>
        <a:lstStyle/>
        <a:p>
          <a:pPr>
            <a:defRPr b="1"/>
          </a:pPr>
          <a:endParaRPr lang="ru-RU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38600</xdr:colOff>
      <xdr:row>13</xdr:row>
      <xdr:rowOff>228099</xdr:rowOff>
    </xdr:from>
    <xdr:to>
      <xdr:col>14</xdr:col>
      <xdr:colOff>202531</xdr:colOff>
      <xdr:row>19</xdr:row>
      <xdr:rowOff>9023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20053</xdr:colOff>
      <xdr:row>1</xdr:row>
      <xdr:rowOff>66675</xdr:rowOff>
    </xdr:from>
    <xdr:to>
      <xdr:col>14</xdr:col>
      <xdr:colOff>210553</xdr:colOff>
      <xdr:row>13</xdr:row>
      <xdr:rowOff>320842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70184</xdr:colOff>
      <xdr:row>1</xdr:row>
      <xdr:rowOff>40105</xdr:rowOff>
    </xdr:from>
    <xdr:to>
      <xdr:col>2</xdr:col>
      <xdr:colOff>711868</xdr:colOff>
      <xdr:row>2</xdr:row>
      <xdr:rowOff>140368</xdr:rowOff>
    </xdr:to>
    <xdr:sp macro="" textlink="">
      <xdr:nvSpPr>
        <xdr:cNvPr id="5" name="TextBox 4"/>
        <xdr:cNvSpPr txBox="1"/>
      </xdr:nvSpPr>
      <xdr:spPr>
        <a:xfrm>
          <a:off x="679784" y="230605"/>
          <a:ext cx="1556084" cy="290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Среднедневная доля </a:t>
          </a:r>
        </a:p>
      </xdr:txBody>
    </xdr:sp>
    <xdr:clientData/>
  </xdr:twoCellAnchor>
  <xdr:twoCellAnchor>
    <xdr:from>
      <xdr:col>1</xdr:col>
      <xdr:colOff>161440</xdr:colOff>
      <xdr:row>13</xdr:row>
      <xdr:rowOff>363242</xdr:rowOff>
    </xdr:from>
    <xdr:to>
      <xdr:col>14</xdr:col>
      <xdr:colOff>167360</xdr:colOff>
      <xdr:row>15</xdr:row>
      <xdr:rowOff>404945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289219</xdr:colOff>
      <xdr:row>30</xdr:row>
      <xdr:rowOff>24241</xdr:rowOff>
    </xdr:from>
    <xdr:to>
      <xdr:col>23</xdr:col>
      <xdr:colOff>112060</xdr:colOff>
      <xdr:row>45</xdr:row>
      <xdr:rowOff>14717</xdr:rowOff>
    </xdr:to>
    <xdr:pic>
      <xdr:nvPicPr>
        <xdr:cNvPr id="2" name="Рисунок 1" descr="http://habr.habrastorage.org/post_images/4dc/1fd/260/4dc1fd2607028d8f64a2319855fff5af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2915" y="5822067"/>
          <a:ext cx="2859797" cy="288938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191782</xdr:colOff>
      <xdr:row>14</xdr:row>
      <xdr:rowOff>48315</xdr:rowOff>
    </xdr:from>
    <xdr:to>
      <xdr:col>18</xdr:col>
      <xdr:colOff>429907</xdr:colOff>
      <xdr:row>61</xdr:row>
      <xdr:rowOff>86591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260804</xdr:colOff>
      <xdr:row>31</xdr:row>
      <xdr:rowOff>90714</xdr:rowOff>
    </xdr:from>
    <xdr:ext cx="184731" cy="264560"/>
    <xdr:sp macro="" textlink="">
      <xdr:nvSpPr>
        <xdr:cNvPr id="3" name="TextBox 2"/>
        <xdr:cNvSpPr txBox="1"/>
      </xdr:nvSpPr>
      <xdr:spPr>
        <a:xfrm>
          <a:off x="4796518" y="60665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63599</xdr:colOff>
      <xdr:row>17</xdr:row>
      <xdr:rowOff>143466</xdr:rowOff>
    </xdr:from>
    <xdr:to>
      <xdr:col>15</xdr:col>
      <xdr:colOff>52260</xdr:colOff>
      <xdr:row>59</xdr:row>
      <xdr:rowOff>57727</xdr:rowOff>
    </xdr:to>
    <xdr:sp macro="" textlink="">
      <xdr:nvSpPr>
        <xdr:cNvPr id="4" name="TextBox 3"/>
        <xdr:cNvSpPr txBox="1"/>
      </xdr:nvSpPr>
      <xdr:spPr>
        <a:xfrm>
          <a:off x="11277122" y="3332898"/>
          <a:ext cx="1200933" cy="77940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Авааз</a:t>
          </a:r>
          <a:r>
            <a:rPr lang="ru-RU"/>
            <a:t> </a:t>
          </a:r>
          <a:r>
            <a:rPr lang="en-US"/>
            <a:t/>
          </a:r>
          <a:br>
            <a:rPr lang="en-US"/>
          </a:b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Ask.fm</a:t>
          </a:r>
          <a:r>
            <a:rPr lang="en-US"/>
            <a:t> </a:t>
          </a:r>
          <a:br>
            <a:rPr lang="en-US"/>
          </a:b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Badoo</a:t>
          </a:r>
          <a:r>
            <a:rPr lang="en-US"/>
            <a:t> </a:t>
          </a:r>
          <a:br>
            <a:rPr lang="en-US"/>
          </a:br>
          <a:r>
            <a:rPr lang="en-US"/>
            <a:t/>
          </a: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Bebo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/>
            <a:t> </a:t>
          </a: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Dudu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/>
            <a:t> </a:t>
          </a: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Facebook</a:t>
          </a:r>
          <a:r>
            <a:rPr lang="en-US"/>
            <a:t> </a:t>
          </a:r>
          <a:br>
            <a:rPr lang="en-US"/>
          </a:br>
          <a:r>
            <a:rPr lang="en-US"/>
            <a:t/>
          </a: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Flickr</a:t>
          </a:r>
        </a:p>
        <a:p>
          <a:r>
            <a:rPr lang="en-US"/>
            <a:t> </a:t>
          </a: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foursquare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Google+</a:t>
          </a:r>
        </a:p>
        <a:p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Last.fm</a:t>
          </a:r>
        </a:p>
        <a:p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LinkedIn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LiveJournal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MySpace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Mixi</a:t>
          </a:r>
        </a:p>
        <a:p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Orkut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Sina  Weibo</a:t>
          </a:r>
          <a:r>
            <a:rPr lang="en-US"/>
            <a:t> </a:t>
          </a:r>
        </a:p>
        <a:p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SoundCloud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Tumblr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Twitter</a:t>
          </a:r>
        </a:p>
        <a:p>
          <a:r>
            <a:rPr lang="en-US"/>
            <a:t> </a:t>
          </a:r>
        </a:p>
        <a:p>
          <a:r>
            <a:rPr lang="ru-R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ВСети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ВКонтакте</a:t>
          </a:r>
          <a:r>
            <a:rPr lang="ru-RU"/>
            <a:t> </a:t>
          </a:r>
          <a:endParaRPr lang="en-US"/>
        </a:p>
        <a:p>
          <a:endParaRPr lang="en-US"/>
        </a:p>
        <a:p>
          <a:r>
            <a:rPr lang="ru-R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Одноклассники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/>
            <a:t> </a:t>
          </a:r>
          <a:endParaRPr lang="en-US"/>
        </a:p>
        <a:p>
          <a:r>
            <a:rPr lang="ru-R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Я.ру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/>
            <a:t> </a:t>
          </a:r>
          <a:endParaRPr lang="en-US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0.22421</cdr:x>
      <cdr:y>0.06177</cdr:y>
    </cdr:from>
    <cdr:to>
      <cdr:x>0.3991</cdr:x>
      <cdr:y>0.88815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6963" y="419554"/>
          <a:ext cx="442232" cy="5612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0.15247</cdr:x>
      <cdr:y>0.07179</cdr:y>
    </cdr:from>
    <cdr:to>
      <cdr:x>0.37668</cdr:x>
      <cdr:y>0.88648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85535" y="487590"/>
          <a:ext cx="566964" cy="5533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14</xdr:col>
      <xdr:colOff>419100</xdr:colOff>
      <xdr:row>17</xdr:row>
      <xdr:rowOff>180975</xdr:rowOff>
    </xdr:to>
    <xdr:pic>
      <xdr:nvPicPr>
        <xdr:cNvPr id="2" name="Рисунок 1" descr="http://habr.habrastorage.org/post_images/4dc/1fd/260/4dc1fd2607028d8f64a2319855fff5af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71500"/>
          <a:ext cx="2857500" cy="28479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19049</xdr:rowOff>
    </xdr:from>
    <xdr:to>
      <xdr:col>8</xdr:col>
      <xdr:colOff>228599</xdr:colOff>
      <xdr:row>36</xdr:row>
      <xdr:rowOff>19050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1276350</xdr:colOff>
      <xdr:row>8</xdr:row>
      <xdr:rowOff>76200</xdr:rowOff>
    </xdr:from>
    <xdr:to>
      <xdr:col>7</xdr:col>
      <xdr:colOff>1257300</xdr:colOff>
      <xdr:row>10</xdr:row>
      <xdr:rowOff>76200</xdr:rowOff>
    </xdr:to>
    <xdr:sp macro="" textlink="">
      <xdr:nvSpPr>
        <xdr:cNvPr id="7" name="TextBox 6"/>
        <xdr:cNvSpPr txBox="1"/>
      </xdr:nvSpPr>
      <xdr:spPr>
        <a:xfrm>
          <a:off x="8705850" y="2409825"/>
          <a:ext cx="1371600" cy="381000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>
              <a:solidFill>
                <a:schemeClr val="bg1"/>
              </a:solidFill>
            </a:rPr>
            <a:t>Поиск</a:t>
          </a:r>
        </a:p>
      </xdr:txBody>
    </xdr:sp>
    <xdr:clientData/>
  </xdr:twoCellAnchor>
  <xdr:twoCellAnchor>
    <xdr:from>
      <xdr:col>1</xdr:col>
      <xdr:colOff>38099</xdr:colOff>
      <xdr:row>9</xdr:row>
      <xdr:rowOff>38100</xdr:rowOff>
    </xdr:from>
    <xdr:to>
      <xdr:col>2</xdr:col>
      <xdr:colOff>1352550</xdr:colOff>
      <xdr:row>11</xdr:row>
      <xdr:rowOff>38100</xdr:rowOff>
    </xdr:to>
    <xdr:sp macro="" textlink="">
      <xdr:nvSpPr>
        <xdr:cNvPr id="8" name="TextBox 7"/>
        <xdr:cNvSpPr txBox="1"/>
      </xdr:nvSpPr>
      <xdr:spPr>
        <a:xfrm>
          <a:off x="647699" y="2562225"/>
          <a:ext cx="1924051" cy="381000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>
              <a:solidFill>
                <a:schemeClr val="bg1"/>
              </a:solidFill>
            </a:rPr>
            <a:t>Распространение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180977</xdr:rowOff>
    </xdr:from>
    <xdr:to>
      <xdr:col>9</xdr:col>
      <xdr:colOff>571500</xdr:colOff>
      <xdr:row>6</xdr:row>
      <xdr:rowOff>49609</xdr:rowOff>
    </xdr:to>
    <xdr:sp macro="" textlink="">
      <xdr:nvSpPr>
        <xdr:cNvPr id="2" name="TextBox 1"/>
        <xdr:cNvSpPr txBox="1"/>
      </xdr:nvSpPr>
      <xdr:spPr>
        <a:xfrm>
          <a:off x="614759" y="558008"/>
          <a:ext cx="13877132" cy="622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мае 2013 года размер онлайн-аудитории составил 16 млн пользователей (14+), по прогнозу через год она превысит 17,5 млн. Аудитория, интересная электронной коммерции, составляет от этого количества примерно 50% (группа 25-44 года). Средний украинский пользователь интернета проводит в онлайне около 30 часов ежемесячно, просматривая около 1-1,3 тыс. сайтов. Около 9 млн пользуются поиском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Google. 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Среди основных трендов развития онлайн-аудитории: растет доля пользователей старше 35 лет, с мая 2012 года она увеличилась на 2,7%. Сейчас аудитория Уанета растет, в основном, за счет небольших городов.</a:t>
          </a:r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41868</xdr:colOff>
      <xdr:row>2</xdr:row>
      <xdr:rowOff>39172</xdr:rowOff>
    </xdr:from>
    <xdr:to>
      <xdr:col>6</xdr:col>
      <xdr:colOff>22668</xdr:colOff>
      <xdr:row>2</xdr:row>
      <xdr:rowOff>3925136</xdr:rowOff>
    </xdr:to>
    <xdr:pic>
      <xdr:nvPicPr>
        <xdr:cNvPr id="2" name="Рисунок 1" descr="http://blog.netpeak.ua/wp-content/uploads/slide9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308" y="1954639"/>
          <a:ext cx="5224783" cy="388596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555790</xdr:colOff>
      <xdr:row>3</xdr:row>
      <xdr:rowOff>195099</xdr:rowOff>
    </xdr:from>
    <xdr:to>
      <xdr:col>5</xdr:col>
      <xdr:colOff>5147328</xdr:colOff>
      <xdr:row>3</xdr:row>
      <xdr:rowOff>3915463</xdr:rowOff>
    </xdr:to>
    <xdr:pic>
      <xdr:nvPicPr>
        <xdr:cNvPr id="3" name="Рисунок 2" descr="http://blog.netpeak.ua/wp-content/uploads/slide10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7141" y="6038815"/>
          <a:ext cx="5209376" cy="372036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100331</xdr:colOff>
      <xdr:row>4</xdr:row>
      <xdr:rowOff>203306</xdr:rowOff>
    </xdr:from>
    <xdr:to>
      <xdr:col>6</xdr:col>
      <xdr:colOff>213127</xdr:colOff>
      <xdr:row>5</xdr:row>
      <xdr:rowOff>25935</xdr:rowOff>
    </xdr:to>
    <xdr:pic>
      <xdr:nvPicPr>
        <xdr:cNvPr id="4" name="Рисунок 3" descr="http://blog.netpeak.ua/wp-content/uploads/slide11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9520" y="10037225"/>
          <a:ext cx="5364418" cy="38128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26226</xdr:colOff>
      <xdr:row>5</xdr:row>
      <xdr:rowOff>222448</xdr:rowOff>
    </xdr:from>
    <xdr:to>
      <xdr:col>5</xdr:col>
      <xdr:colOff>5227743</xdr:colOff>
      <xdr:row>5</xdr:row>
      <xdr:rowOff>3926930</xdr:rowOff>
    </xdr:to>
    <xdr:pic>
      <xdr:nvPicPr>
        <xdr:cNvPr id="5" name="Рисунок 4" descr="http://blog.netpeak.ua/wp-content/uploads/slide12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252" y="14159027"/>
          <a:ext cx="5201517" cy="3704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71.72997453704" createdVersion="4" refreshedVersion="4" minRefreshableVersion="3" recordCount="300">
  <cacheSource type="worksheet">
    <worksheetSource ref="B4:D304" sheet="рейтинг 2013"/>
  </cacheSource>
  <cacheFields count="3">
    <cacheField name="сайты" numFmtId="0">
      <sharedItems count="37">
        <s v="google"/>
        <s v="vkontakte"/>
        <s v="mail.ru"/>
        <s v="yandex"/>
        <s v="odnoklassniki"/>
        <s v="youtube.com"/>
        <s v="wikipedia.org"/>
        <s v="facebook.com"/>
        <s v="ukr.net"/>
        <s v="ex.ua"/>
        <s v="i.ua"/>
        <s v="webalta.ru"/>
        <s v="rozetka (.ua+.com.ua)"/>
        <s v="sinoptik.ua"/>
        <s v="rambler.ru"/>
        <s v="aukro.ua"/>
        <s v="gismeteo.ua"/>
        <s v="blogspot.com"/>
        <s v="ucoz.ru"/>
        <s v="rutracker.org"/>
        <s v="fotostrana.ru"/>
        <s v="slando"/>
        <s v="ask.fm"/>
        <s v="marketgid (.com+.info)"/>
        <s v="meta.ua"/>
        <s v="megogo.net"/>
        <s v="wmmail.ru"/>
        <s v="prom.ua"/>
        <s v="fs.ua"/>
        <s v="worldoftanks.ru"/>
        <s v="hotmail.com"/>
        <s v="twitter.com"/>
        <s v="yandex.ua"/>
        <s v="privatbank.ua"/>
        <s v="brb.to"/>
        <s v="rozetka"/>
        <s v="aliexpress.com"/>
      </sharedItems>
    </cacheField>
    <cacheField name="доля" numFmtId="9">
      <sharedItems containsSemiMixedTypes="0" containsString="0" containsNumber="1" minValue="0.03" maxValue="0.66"/>
    </cacheField>
    <cacheField name="дата" numFmtId="17">
      <sharedItems containsSemiMixedTypes="0" containsNonDate="0" containsDate="1" containsString="0" minDate="2013-01-01T00:00:00" maxDate="2013-12-02T00:00:00" count="12"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x v="0"/>
    <n v="0.64"/>
    <x v="0"/>
  </r>
  <r>
    <x v="1"/>
    <n v="0.56999999999999995"/>
    <x v="0"/>
  </r>
  <r>
    <x v="2"/>
    <n v="0.47"/>
    <x v="0"/>
  </r>
  <r>
    <x v="3"/>
    <n v="0.4"/>
    <x v="0"/>
  </r>
  <r>
    <x v="4"/>
    <n v="0.37"/>
    <x v="0"/>
  </r>
  <r>
    <x v="5"/>
    <n v="0.26"/>
    <x v="0"/>
  </r>
  <r>
    <x v="6"/>
    <n v="0.14000000000000001"/>
    <x v="0"/>
  </r>
  <r>
    <x v="7"/>
    <n v="0.13"/>
    <x v="0"/>
  </r>
  <r>
    <x v="8"/>
    <n v="0.12"/>
    <x v="0"/>
  </r>
  <r>
    <x v="9"/>
    <n v="0.11"/>
    <x v="0"/>
  </r>
  <r>
    <x v="10"/>
    <n v="0.08"/>
    <x v="0"/>
  </r>
  <r>
    <x v="11"/>
    <n v="0.08"/>
    <x v="0"/>
  </r>
  <r>
    <x v="12"/>
    <n v="7.0000000000000007E-2"/>
    <x v="0"/>
  </r>
  <r>
    <x v="13"/>
    <n v="7.0000000000000007E-2"/>
    <x v="0"/>
  </r>
  <r>
    <x v="14"/>
    <n v="7.0000000000000007E-2"/>
    <x v="0"/>
  </r>
  <r>
    <x v="15"/>
    <n v="7.0000000000000007E-2"/>
    <x v="0"/>
  </r>
  <r>
    <x v="16"/>
    <n v="7.0000000000000007E-2"/>
    <x v="0"/>
  </r>
  <r>
    <x v="17"/>
    <n v="0.06"/>
    <x v="0"/>
  </r>
  <r>
    <x v="18"/>
    <n v="0.06"/>
    <x v="0"/>
  </r>
  <r>
    <x v="19"/>
    <n v="0.06"/>
    <x v="0"/>
  </r>
  <r>
    <x v="20"/>
    <n v="0.05"/>
    <x v="0"/>
  </r>
  <r>
    <x v="21"/>
    <n v="0.05"/>
    <x v="0"/>
  </r>
  <r>
    <x v="22"/>
    <n v="0.05"/>
    <x v="0"/>
  </r>
  <r>
    <x v="23"/>
    <n v="0.05"/>
    <x v="0"/>
  </r>
  <r>
    <x v="24"/>
    <n v="0.05"/>
    <x v="0"/>
  </r>
  <r>
    <x v="0"/>
    <n v="0.66"/>
    <x v="1"/>
  </r>
  <r>
    <x v="1"/>
    <n v="0.6"/>
    <x v="1"/>
  </r>
  <r>
    <x v="2"/>
    <n v="0.48"/>
    <x v="1"/>
  </r>
  <r>
    <x v="3"/>
    <n v="0.4"/>
    <x v="1"/>
  </r>
  <r>
    <x v="4"/>
    <n v="0.37"/>
    <x v="1"/>
  </r>
  <r>
    <x v="5"/>
    <n v="0.28000000000000003"/>
    <x v="1"/>
  </r>
  <r>
    <x v="6"/>
    <n v="0.15"/>
    <x v="1"/>
  </r>
  <r>
    <x v="7"/>
    <n v="0.13"/>
    <x v="1"/>
  </r>
  <r>
    <x v="8"/>
    <n v="0.12"/>
    <x v="1"/>
  </r>
  <r>
    <x v="9"/>
    <n v="0.11"/>
    <x v="1"/>
  </r>
  <r>
    <x v="10"/>
    <n v="0.08"/>
    <x v="1"/>
  </r>
  <r>
    <x v="11"/>
    <n v="7.0000000000000007E-2"/>
    <x v="1"/>
  </r>
  <r>
    <x v="12"/>
    <n v="7.0000000000000007E-2"/>
    <x v="1"/>
  </r>
  <r>
    <x v="13"/>
    <n v="7.1999999999999995E-2"/>
    <x v="1"/>
  </r>
  <r>
    <x v="14"/>
    <n v="7.0000000000000007E-2"/>
    <x v="1"/>
  </r>
  <r>
    <x v="15"/>
    <n v="0.06"/>
    <x v="1"/>
  </r>
  <r>
    <x v="16"/>
    <n v="0.06"/>
    <x v="1"/>
  </r>
  <r>
    <x v="17"/>
    <n v="0.06"/>
    <x v="1"/>
  </r>
  <r>
    <x v="18"/>
    <n v="0.06"/>
    <x v="1"/>
  </r>
  <r>
    <x v="19"/>
    <n v="0.06"/>
    <x v="1"/>
  </r>
  <r>
    <x v="20"/>
    <n v="0.05"/>
    <x v="1"/>
  </r>
  <r>
    <x v="21"/>
    <n v="0.05"/>
    <x v="1"/>
  </r>
  <r>
    <x v="22"/>
    <n v="0.05"/>
    <x v="1"/>
  </r>
  <r>
    <x v="23"/>
    <n v="0.05"/>
    <x v="1"/>
  </r>
  <r>
    <x v="24"/>
    <n v="0.05"/>
    <x v="1"/>
  </r>
  <r>
    <x v="0"/>
    <n v="0.66"/>
    <x v="2"/>
  </r>
  <r>
    <x v="1"/>
    <n v="0.61"/>
    <x v="2"/>
  </r>
  <r>
    <x v="2"/>
    <n v="0.48"/>
    <x v="2"/>
  </r>
  <r>
    <x v="3"/>
    <n v="0.4"/>
    <x v="2"/>
  </r>
  <r>
    <x v="4"/>
    <n v="0.37"/>
    <x v="2"/>
  </r>
  <r>
    <x v="5"/>
    <n v="0.28999999999999998"/>
    <x v="2"/>
  </r>
  <r>
    <x v="6"/>
    <n v="0.15"/>
    <x v="2"/>
  </r>
  <r>
    <x v="7"/>
    <n v="0.14000000000000001"/>
    <x v="2"/>
  </r>
  <r>
    <x v="9"/>
    <n v="0.11"/>
    <x v="2"/>
  </r>
  <r>
    <x v="8"/>
    <n v="0.11"/>
    <x v="2"/>
  </r>
  <r>
    <x v="13"/>
    <n v="0.09"/>
    <x v="2"/>
  </r>
  <r>
    <x v="16"/>
    <n v="0.08"/>
    <x v="2"/>
  </r>
  <r>
    <x v="11"/>
    <n v="0.08"/>
    <x v="2"/>
  </r>
  <r>
    <x v="10"/>
    <n v="7.0000000000000007E-2"/>
    <x v="2"/>
  </r>
  <r>
    <x v="12"/>
    <n v="7.0000000000000007E-2"/>
    <x v="2"/>
  </r>
  <r>
    <x v="21"/>
    <n v="7.0000000000000007E-2"/>
    <x v="2"/>
  </r>
  <r>
    <x v="14"/>
    <n v="7.0000000000000007E-2"/>
    <x v="2"/>
  </r>
  <r>
    <x v="22"/>
    <n v="7.0000000000000007E-2"/>
    <x v="2"/>
  </r>
  <r>
    <x v="15"/>
    <n v="0.06"/>
    <x v="2"/>
  </r>
  <r>
    <x v="17"/>
    <n v="0.06"/>
    <x v="2"/>
  </r>
  <r>
    <x v="18"/>
    <n v="0.06"/>
    <x v="2"/>
  </r>
  <r>
    <x v="25"/>
    <n v="0.06"/>
    <x v="2"/>
  </r>
  <r>
    <x v="19"/>
    <n v="0.05"/>
    <x v="2"/>
  </r>
  <r>
    <x v="26"/>
    <n v="0.05"/>
    <x v="2"/>
  </r>
  <r>
    <x v="24"/>
    <n v="0.05"/>
    <x v="2"/>
  </r>
  <r>
    <x v="0"/>
    <n v="0.64"/>
    <x v="3"/>
  </r>
  <r>
    <x v="1"/>
    <n v="0.59"/>
    <x v="3"/>
  </r>
  <r>
    <x v="2"/>
    <n v="0.46"/>
    <x v="3"/>
  </r>
  <r>
    <x v="3"/>
    <n v="0.38"/>
    <x v="3"/>
  </r>
  <r>
    <x v="4"/>
    <n v="0.34"/>
    <x v="3"/>
  </r>
  <r>
    <x v="5"/>
    <n v="0.27"/>
    <x v="3"/>
  </r>
  <r>
    <x v="6"/>
    <n v="0.13"/>
    <x v="3"/>
  </r>
  <r>
    <x v="7"/>
    <n v="0.13"/>
    <x v="3"/>
  </r>
  <r>
    <x v="8"/>
    <n v="0.11"/>
    <x v="3"/>
  </r>
  <r>
    <x v="9"/>
    <n v="0.11"/>
    <x v="3"/>
  </r>
  <r>
    <x v="13"/>
    <n v="0.09"/>
    <x v="3"/>
  </r>
  <r>
    <x v="11"/>
    <n v="0.08"/>
    <x v="3"/>
  </r>
  <r>
    <x v="16"/>
    <n v="0.08"/>
    <x v="3"/>
  </r>
  <r>
    <x v="21"/>
    <n v="7.0000000000000007E-2"/>
    <x v="3"/>
  </r>
  <r>
    <x v="10"/>
    <n v="7.0000000000000007E-2"/>
    <x v="3"/>
  </r>
  <r>
    <x v="14"/>
    <n v="0.06"/>
    <x v="3"/>
  </r>
  <r>
    <x v="15"/>
    <n v="0.06"/>
    <x v="3"/>
  </r>
  <r>
    <x v="22"/>
    <n v="0.06"/>
    <x v="3"/>
  </r>
  <r>
    <x v="17"/>
    <n v="0.06"/>
    <x v="3"/>
  </r>
  <r>
    <x v="12"/>
    <n v="0.06"/>
    <x v="3"/>
  </r>
  <r>
    <x v="26"/>
    <n v="0.05"/>
    <x v="3"/>
  </r>
  <r>
    <x v="18"/>
    <n v="0.05"/>
    <x v="3"/>
  </r>
  <r>
    <x v="19"/>
    <n v="0.04"/>
    <x v="3"/>
  </r>
  <r>
    <x v="27"/>
    <n v="0.04"/>
    <x v="3"/>
  </r>
  <r>
    <x v="24"/>
    <n v="0.04"/>
    <x v="3"/>
  </r>
  <r>
    <x v="0"/>
    <n v="0.62"/>
    <x v="4"/>
  </r>
  <r>
    <x v="1"/>
    <n v="0.56999999999999995"/>
    <x v="4"/>
  </r>
  <r>
    <x v="2"/>
    <n v="0.44"/>
    <x v="4"/>
  </r>
  <r>
    <x v="3"/>
    <n v="0.36"/>
    <x v="4"/>
  </r>
  <r>
    <x v="4"/>
    <n v="0.34"/>
    <x v="4"/>
  </r>
  <r>
    <x v="5"/>
    <n v="0.26"/>
    <x v="4"/>
  </r>
  <r>
    <x v="6"/>
    <n v="0.12"/>
    <x v="4"/>
  </r>
  <r>
    <x v="8"/>
    <n v="0.11"/>
    <x v="4"/>
  </r>
  <r>
    <x v="9"/>
    <n v="0.1"/>
    <x v="4"/>
  </r>
  <r>
    <x v="7"/>
    <n v="0.09"/>
    <x v="4"/>
  </r>
  <r>
    <x v="11"/>
    <n v="0.08"/>
    <x v="4"/>
  </r>
  <r>
    <x v="13"/>
    <n v="0.08"/>
    <x v="4"/>
  </r>
  <r>
    <x v="10"/>
    <n v="7.0000000000000007E-2"/>
    <x v="4"/>
  </r>
  <r>
    <x v="16"/>
    <n v="7.0000000000000007E-2"/>
    <x v="4"/>
  </r>
  <r>
    <x v="21"/>
    <n v="7.0000000000000007E-2"/>
    <x v="4"/>
  </r>
  <r>
    <x v="22"/>
    <n v="0.06"/>
    <x v="4"/>
  </r>
  <r>
    <x v="15"/>
    <n v="0.06"/>
    <x v="4"/>
  </r>
  <r>
    <x v="14"/>
    <n v="0.05"/>
    <x v="4"/>
  </r>
  <r>
    <x v="12"/>
    <n v="0.05"/>
    <x v="4"/>
  </r>
  <r>
    <x v="17"/>
    <n v="0.05"/>
    <x v="4"/>
  </r>
  <r>
    <x v="18"/>
    <n v="0.04"/>
    <x v="4"/>
  </r>
  <r>
    <x v="26"/>
    <n v="0.04"/>
    <x v="4"/>
  </r>
  <r>
    <x v="28"/>
    <n v="0.04"/>
    <x v="4"/>
  </r>
  <r>
    <x v="29"/>
    <n v="0.04"/>
    <x v="4"/>
  </r>
  <r>
    <x v="19"/>
    <n v="0.04"/>
    <x v="4"/>
  </r>
  <r>
    <x v="0"/>
    <n v="0.6"/>
    <x v="5"/>
  </r>
  <r>
    <x v="1"/>
    <n v="0.56999999999999995"/>
    <x v="5"/>
  </r>
  <r>
    <x v="2"/>
    <n v="0.43"/>
    <x v="5"/>
  </r>
  <r>
    <x v="3"/>
    <n v="0.35"/>
    <x v="5"/>
  </r>
  <r>
    <x v="4"/>
    <n v="0.33"/>
    <x v="5"/>
  </r>
  <r>
    <x v="5"/>
    <n v="0.26"/>
    <x v="5"/>
  </r>
  <r>
    <x v="6"/>
    <n v="0.11"/>
    <x v="5"/>
  </r>
  <r>
    <x v="8"/>
    <n v="0.1"/>
    <x v="5"/>
  </r>
  <r>
    <x v="9"/>
    <n v="0.1"/>
    <x v="5"/>
  </r>
  <r>
    <x v="7"/>
    <n v="0.08"/>
    <x v="5"/>
  </r>
  <r>
    <x v="13"/>
    <n v="7.0000000000000007E-2"/>
    <x v="5"/>
  </r>
  <r>
    <x v="11"/>
    <n v="7.0000000000000007E-2"/>
    <x v="5"/>
  </r>
  <r>
    <x v="21"/>
    <n v="7.0000000000000007E-2"/>
    <x v="5"/>
  </r>
  <r>
    <x v="16"/>
    <n v="0.06"/>
    <x v="5"/>
  </r>
  <r>
    <x v="10"/>
    <n v="0.06"/>
    <x v="5"/>
  </r>
  <r>
    <x v="22"/>
    <n v="0.06"/>
    <x v="5"/>
  </r>
  <r>
    <x v="15"/>
    <n v="0.06"/>
    <x v="5"/>
  </r>
  <r>
    <x v="30"/>
    <n v="0.05"/>
    <x v="5"/>
  </r>
  <r>
    <x v="12"/>
    <n v="0.05"/>
    <x v="5"/>
  </r>
  <r>
    <x v="14"/>
    <n v="0.05"/>
    <x v="5"/>
  </r>
  <r>
    <x v="17"/>
    <n v="0.05"/>
    <x v="5"/>
  </r>
  <r>
    <x v="18"/>
    <n v="0.04"/>
    <x v="5"/>
  </r>
  <r>
    <x v="26"/>
    <n v="0.04"/>
    <x v="5"/>
  </r>
  <r>
    <x v="19"/>
    <n v="0.04"/>
    <x v="5"/>
  </r>
  <r>
    <x v="28"/>
    <n v="0.04"/>
    <x v="5"/>
  </r>
  <r>
    <x v="0"/>
    <n v="0.6"/>
    <x v="6"/>
  </r>
  <r>
    <x v="1"/>
    <n v="0.55000000000000004"/>
    <x v="6"/>
  </r>
  <r>
    <x v="2"/>
    <n v="0.43"/>
    <x v="6"/>
  </r>
  <r>
    <x v="3"/>
    <n v="0.35"/>
    <x v="6"/>
  </r>
  <r>
    <x v="4"/>
    <n v="0.34"/>
    <x v="6"/>
  </r>
  <r>
    <x v="5"/>
    <n v="0.25"/>
    <x v="6"/>
  </r>
  <r>
    <x v="6"/>
    <n v="0.1"/>
    <x v="6"/>
  </r>
  <r>
    <x v="8"/>
    <n v="0.1"/>
    <x v="6"/>
  </r>
  <r>
    <x v="9"/>
    <n v="0.09"/>
    <x v="6"/>
  </r>
  <r>
    <x v="7"/>
    <n v="0.09"/>
    <x v="6"/>
  </r>
  <r>
    <x v="13"/>
    <n v="7.0000000000000007E-2"/>
    <x v="6"/>
  </r>
  <r>
    <x v="21"/>
    <n v="0.06"/>
    <x v="6"/>
  </r>
  <r>
    <x v="10"/>
    <n v="0.06"/>
    <x v="6"/>
  </r>
  <r>
    <x v="16"/>
    <n v="0.06"/>
    <x v="6"/>
  </r>
  <r>
    <x v="11"/>
    <n v="0.06"/>
    <x v="6"/>
  </r>
  <r>
    <x v="12"/>
    <n v="0.05"/>
    <x v="6"/>
  </r>
  <r>
    <x v="15"/>
    <n v="0.05"/>
    <x v="6"/>
  </r>
  <r>
    <x v="22"/>
    <n v="0.05"/>
    <x v="6"/>
  </r>
  <r>
    <x v="25"/>
    <n v="0.05"/>
    <x v="6"/>
  </r>
  <r>
    <x v="14"/>
    <n v="0.05"/>
    <x v="6"/>
  </r>
  <r>
    <x v="17"/>
    <n v="0.05"/>
    <x v="6"/>
  </r>
  <r>
    <x v="30"/>
    <n v="0.05"/>
    <x v="6"/>
  </r>
  <r>
    <x v="18"/>
    <n v="0.04"/>
    <x v="6"/>
  </r>
  <r>
    <x v="19"/>
    <n v="0.04"/>
    <x v="6"/>
  </r>
  <r>
    <x v="27"/>
    <n v="0.04"/>
    <x v="6"/>
  </r>
  <r>
    <x v="0"/>
    <n v="0.57999999999999996"/>
    <x v="7"/>
  </r>
  <r>
    <x v="1"/>
    <n v="0.53"/>
    <x v="7"/>
  </r>
  <r>
    <x v="2"/>
    <n v="0.41"/>
    <x v="7"/>
  </r>
  <r>
    <x v="3"/>
    <n v="0.35"/>
    <x v="7"/>
  </r>
  <r>
    <x v="4"/>
    <n v="0.34"/>
    <x v="7"/>
  </r>
  <r>
    <x v="5"/>
    <n v="0.26"/>
    <x v="7"/>
  </r>
  <r>
    <x v="6"/>
    <n v="0.1"/>
    <x v="7"/>
  </r>
  <r>
    <x v="8"/>
    <n v="0.1"/>
    <x v="7"/>
  </r>
  <r>
    <x v="9"/>
    <n v="0.09"/>
    <x v="7"/>
  </r>
  <r>
    <x v="7"/>
    <n v="0.09"/>
    <x v="7"/>
  </r>
  <r>
    <x v="21"/>
    <n v="7.0000000000000007E-2"/>
    <x v="7"/>
  </r>
  <r>
    <x v="13"/>
    <n v="7.0000000000000007E-2"/>
    <x v="7"/>
  </r>
  <r>
    <x v="10"/>
    <n v="0.06"/>
    <x v="7"/>
  </r>
  <r>
    <x v="12"/>
    <n v="0.06"/>
    <x v="7"/>
  </r>
  <r>
    <x v="16"/>
    <n v="0.06"/>
    <x v="7"/>
  </r>
  <r>
    <x v="25"/>
    <n v="0.06"/>
    <x v="7"/>
  </r>
  <r>
    <x v="15"/>
    <n v="0.06"/>
    <x v="7"/>
  </r>
  <r>
    <x v="11"/>
    <n v="0.06"/>
    <x v="7"/>
  </r>
  <r>
    <x v="22"/>
    <n v="0.05"/>
    <x v="7"/>
  </r>
  <r>
    <x v="30"/>
    <n v="0.05"/>
    <x v="7"/>
  </r>
  <r>
    <x v="17"/>
    <n v="0.05"/>
    <x v="7"/>
  </r>
  <r>
    <x v="14"/>
    <n v="0.05"/>
    <x v="7"/>
  </r>
  <r>
    <x v="18"/>
    <n v="0.04"/>
    <x v="7"/>
  </r>
  <r>
    <x v="27"/>
    <n v="0.04"/>
    <x v="7"/>
  </r>
  <r>
    <x v="31"/>
    <n v="0.04"/>
    <x v="7"/>
  </r>
  <r>
    <x v="0"/>
    <n v="0.59"/>
    <x v="8"/>
  </r>
  <r>
    <x v="1"/>
    <n v="0.54"/>
    <x v="8"/>
  </r>
  <r>
    <x v="2"/>
    <n v="0.41"/>
    <x v="8"/>
  </r>
  <r>
    <x v="32"/>
    <n v="0.34"/>
    <x v="8"/>
  </r>
  <r>
    <x v="4"/>
    <n v="0.33"/>
    <x v="8"/>
  </r>
  <r>
    <x v="5"/>
    <n v="0.25"/>
    <x v="8"/>
  </r>
  <r>
    <x v="6"/>
    <n v="0.11"/>
    <x v="8"/>
  </r>
  <r>
    <x v="8"/>
    <n v="0.1"/>
    <x v="8"/>
  </r>
  <r>
    <x v="9"/>
    <n v="0.09"/>
    <x v="8"/>
  </r>
  <r>
    <x v="7"/>
    <n v="0.09"/>
    <x v="8"/>
  </r>
  <r>
    <x v="13"/>
    <n v="0.08"/>
    <x v="8"/>
  </r>
  <r>
    <x v="21"/>
    <n v="0.08"/>
    <x v="8"/>
  </r>
  <r>
    <x v="12"/>
    <n v="7.0000000000000007E-2"/>
    <x v="8"/>
  </r>
  <r>
    <x v="16"/>
    <n v="7.0000000000000007E-2"/>
    <x v="8"/>
  </r>
  <r>
    <x v="10"/>
    <n v="7.0000000000000007E-2"/>
    <x v="8"/>
  </r>
  <r>
    <x v="25"/>
    <n v="7.0000000000000007E-2"/>
    <x v="8"/>
  </r>
  <r>
    <x v="15"/>
    <n v="0.06"/>
    <x v="8"/>
  </r>
  <r>
    <x v="11"/>
    <n v="0.05"/>
    <x v="8"/>
  </r>
  <r>
    <x v="22"/>
    <n v="0.05"/>
    <x v="8"/>
  </r>
  <r>
    <x v="14"/>
    <n v="0.05"/>
    <x v="8"/>
  </r>
  <r>
    <x v="18"/>
    <n v="0.05"/>
    <x v="8"/>
  </r>
  <r>
    <x v="30"/>
    <n v="0.05"/>
    <x v="8"/>
  </r>
  <r>
    <x v="27"/>
    <n v="0.04"/>
    <x v="8"/>
  </r>
  <r>
    <x v="19"/>
    <n v="0.04"/>
    <x v="8"/>
  </r>
  <r>
    <x v="31"/>
    <n v="0.03"/>
    <x v="8"/>
  </r>
  <r>
    <x v="0"/>
    <n v="0.59"/>
    <x v="9"/>
  </r>
  <r>
    <x v="1"/>
    <n v="0.54"/>
    <x v="9"/>
  </r>
  <r>
    <x v="2"/>
    <n v="0.4"/>
    <x v="9"/>
  </r>
  <r>
    <x v="3"/>
    <n v="0.34"/>
    <x v="9"/>
  </r>
  <r>
    <x v="4"/>
    <n v="0.33"/>
    <x v="9"/>
  </r>
  <r>
    <x v="5"/>
    <n v="0.25"/>
    <x v="9"/>
  </r>
  <r>
    <x v="6"/>
    <n v="0.11"/>
    <x v="9"/>
  </r>
  <r>
    <x v="8"/>
    <n v="0.1"/>
    <x v="9"/>
  </r>
  <r>
    <x v="9"/>
    <n v="0.09"/>
    <x v="9"/>
  </r>
  <r>
    <x v="7"/>
    <n v="0.08"/>
    <x v="9"/>
  </r>
  <r>
    <x v="21"/>
    <n v="0.08"/>
    <x v="9"/>
  </r>
  <r>
    <x v="13"/>
    <n v="7.0000000000000007E-2"/>
    <x v="9"/>
  </r>
  <r>
    <x v="12"/>
    <n v="7.0000000000000007E-2"/>
    <x v="9"/>
  </r>
  <r>
    <x v="25"/>
    <n v="7.0000000000000007E-2"/>
    <x v="9"/>
  </r>
  <r>
    <x v="10"/>
    <n v="7.0000000000000007E-2"/>
    <x v="9"/>
  </r>
  <r>
    <x v="15"/>
    <n v="0.06"/>
    <x v="9"/>
  </r>
  <r>
    <x v="16"/>
    <n v="0.06"/>
    <x v="9"/>
  </r>
  <r>
    <x v="22"/>
    <n v="0.06"/>
    <x v="9"/>
  </r>
  <r>
    <x v="11"/>
    <n v="0.05"/>
    <x v="9"/>
  </r>
  <r>
    <x v="18"/>
    <n v="0.05"/>
    <x v="9"/>
  </r>
  <r>
    <x v="14"/>
    <n v="0.05"/>
    <x v="9"/>
  </r>
  <r>
    <x v="17"/>
    <n v="0.05"/>
    <x v="9"/>
  </r>
  <r>
    <x v="27"/>
    <n v="0.04"/>
    <x v="9"/>
  </r>
  <r>
    <x v="19"/>
    <n v="0.04"/>
    <x v="9"/>
  </r>
  <r>
    <x v="33"/>
    <n v="0.04"/>
    <x v="9"/>
  </r>
  <r>
    <x v="0"/>
    <n v="0.59"/>
    <x v="10"/>
  </r>
  <r>
    <x v="1"/>
    <n v="0.53"/>
    <x v="10"/>
  </r>
  <r>
    <x v="2"/>
    <n v="0.42"/>
    <x v="10"/>
  </r>
  <r>
    <x v="4"/>
    <n v="0.33"/>
    <x v="10"/>
  </r>
  <r>
    <x v="3"/>
    <n v="0.33"/>
    <x v="10"/>
  </r>
  <r>
    <x v="5"/>
    <n v="0.26"/>
    <x v="10"/>
  </r>
  <r>
    <x v="6"/>
    <n v="0.11"/>
    <x v="10"/>
  </r>
  <r>
    <x v="8"/>
    <n v="0.11"/>
    <x v="10"/>
  </r>
  <r>
    <x v="9"/>
    <n v="0.09"/>
    <x v="10"/>
  </r>
  <r>
    <x v="7"/>
    <n v="0.08"/>
    <x v="10"/>
  </r>
  <r>
    <x v="21"/>
    <n v="0.08"/>
    <x v="10"/>
  </r>
  <r>
    <x v="25"/>
    <n v="7.0000000000000007E-2"/>
    <x v="10"/>
  </r>
  <r>
    <x v="13"/>
    <n v="7.0000000000000007E-2"/>
    <x v="10"/>
  </r>
  <r>
    <x v="12"/>
    <n v="7.0000000000000007E-2"/>
    <x v="10"/>
  </r>
  <r>
    <x v="15"/>
    <n v="7.0000000000000007E-2"/>
    <x v="10"/>
  </r>
  <r>
    <x v="10"/>
    <n v="7.0000000000000007E-2"/>
    <x v="10"/>
  </r>
  <r>
    <x v="16"/>
    <n v="0.05"/>
    <x v="10"/>
  </r>
  <r>
    <x v="18"/>
    <n v="0.05"/>
    <x v="10"/>
  </r>
  <r>
    <x v="17"/>
    <n v="0.05"/>
    <x v="10"/>
  </r>
  <r>
    <x v="11"/>
    <n v="0.05"/>
    <x v="10"/>
  </r>
  <r>
    <x v="22"/>
    <n v="0.05"/>
    <x v="10"/>
  </r>
  <r>
    <x v="14"/>
    <n v="0.05"/>
    <x v="10"/>
  </r>
  <r>
    <x v="27"/>
    <n v="0.04"/>
    <x v="10"/>
  </r>
  <r>
    <x v="34"/>
    <n v="0.04"/>
    <x v="10"/>
  </r>
  <r>
    <x v="19"/>
    <n v="0.04"/>
    <x v="10"/>
  </r>
  <r>
    <x v="0"/>
    <n v="0.56000000000000005"/>
    <x v="11"/>
  </r>
  <r>
    <x v="1"/>
    <n v="0.52"/>
    <x v="11"/>
  </r>
  <r>
    <x v="2"/>
    <n v="0.43"/>
    <x v="11"/>
  </r>
  <r>
    <x v="3"/>
    <n v="0.33"/>
    <x v="11"/>
  </r>
  <r>
    <x v="4"/>
    <n v="0.33"/>
    <x v="11"/>
  </r>
  <r>
    <x v="5"/>
    <n v="0.27"/>
    <x v="11"/>
  </r>
  <r>
    <x v="6"/>
    <n v="0.11"/>
    <x v="11"/>
  </r>
  <r>
    <x v="8"/>
    <n v="0.11"/>
    <x v="11"/>
  </r>
  <r>
    <x v="9"/>
    <n v="0.09"/>
    <x v="11"/>
  </r>
  <r>
    <x v="7"/>
    <n v="0.08"/>
    <x v="11"/>
  </r>
  <r>
    <x v="25"/>
    <n v="7.0000000000000007E-2"/>
    <x v="11"/>
  </r>
  <r>
    <x v="21"/>
    <n v="7.0000000000000007E-2"/>
    <x v="11"/>
  </r>
  <r>
    <x v="35"/>
    <n v="7.0000000000000007E-2"/>
    <x v="11"/>
  </r>
  <r>
    <x v="15"/>
    <n v="7.0000000000000007E-2"/>
    <x v="11"/>
  </r>
  <r>
    <x v="13"/>
    <n v="7.0000000000000007E-2"/>
    <x v="11"/>
  </r>
  <r>
    <x v="10"/>
    <n v="7.0000000000000007E-2"/>
    <x v="11"/>
  </r>
  <r>
    <x v="22"/>
    <n v="0.06"/>
    <x v="11"/>
  </r>
  <r>
    <x v="17"/>
    <n v="0.05"/>
    <x v="11"/>
  </r>
  <r>
    <x v="16"/>
    <n v="0.05"/>
    <x v="11"/>
  </r>
  <r>
    <x v="18"/>
    <n v="0.05"/>
    <x v="11"/>
  </r>
  <r>
    <x v="14"/>
    <n v="0.05"/>
    <x v="11"/>
  </r>
  <r>
    <x v="31"/>
    <n v="0.04"/>
    <x v="11"/>
  </r>
  <r>
    <x v="36"/>
    <n v="0.04"/>
    <x v="11"/>
  </r>
  <r>
    <x v="27"/>
    <n v="0.04"/>
    <x v="11"/>
  </r>
  <r>
    <x v="11"/>
    <n v="0.04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N42" firstHeaderRow="1" firstDataRow="2" firstDataCol="1"/>
  <pivotFields count="3">
    <pivotField axis="axisRow" showAll="0">
      <items count="38">
        <item x="36"/>
        <item x="22"/>
        <item x="15"/>
        <item x="17"/>
        <item x="34"/>
        <item x="9"/>
        <item x="7"/>
        <item x="20"/>
        <item x="28"/>
        <item x="16"/>
        <item x="0"/>
        <item x="30"/>
        <item x="10"/>
        <item x="2"/>
        <item x="23"/>
        <item x="25"/>
        <item x="24"/>
        <item x="4"/>
        <item x="33"/>
        <item x="27"/>
        <item x="14"/>
        <item x="35"/>
        <item x="12"/>
        <item x="19"/>
        <item x="13"/>
        <item x="21"/>
        <item x="31"/>
        <item x="18"/>
        <item x="8"/>
        <item x="1"/>
        <item x="11"/>
        <item x="6"/>
        <item x="26"/>
        <item x="29"/>
        <item x="3"/>
        <item x="32"/>
        <item x="5"/>
        <item t="default"/>
      </items>
    </pivotField>
    <pivotField dataField="1" numFmtId="9" showAll="0"/>
    <pivotField axis="axisCol" numFmtId="17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Максимум по полю доля" fld="1" subtotal="max" baseField="0" baseItem="0" numFmtId="9"/>
  </dataFields>
  <formats count="2">
    <format dxfId="1">
      <pivotArea collapsedLevelsAreSubtotals="1" fieldPosition="0">
        <references count="2">
          <reference field="0" count="1">
            <x v="1"/>
          </reference>
          <reference field="2" count="1" selected="0">
            <x v="2"/>
          </reference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atcher.com.ua/tag/inmind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O83"/>
  <sheetViews>
    <sheetView tabSelected="1" topLeftCell="A12" zoomScale="118" zoomScaleNormal="118" workbookViewId="0">
      <selection activeCell="F27" sqref="F27"/>
    </sheetView>
  </sheetViews>
  <sheetFormatPr defaultRowHeight="15"/>
  <cols>
    <col min="2" max="2" width="13.7109375" customWidth="1"/>
    <col min="3" max="3" width="12" customWidth="1"/>
  </cols>
  <sheetData>
    <row r="1" spans="2:2">
      <c r="B1" s="84" t="s">
        <v>162</v>
      </c>
    </row>
    <row r="4" spans="2:2" ht="30" customHeight="1"/>
    <row r="5" spans="2:2" ht="30.75" customHeight="1"/>
    <row r="6" spans="2:2" ht="25.5" customHeight="1"/>
    <row r="7" spans="2:2" ht="21" customHeight="1"/>
    <row r="8" spans="2:2" ht="22.5" customHeight="1"/>
    <row r="10" spans="2:2" ht="19.5" customHeight="1"/>
    <row r="11" spans="2:2" ht="27.75" customHeight="1"/>
    <row r="13" spans="2:2" ht="30.75" customHeight="1"/>
    <row r="14" spans="2:2" ht="29.25" customHeight="1"/>
    <row r="15" spans="2:2" ht="28.5" customHeight="1"/>
    <row r="16" spans="2:2" ht="36" customHeight="1"/>
    <row r="23" spans="2:41" ht="23.25" customHeight="1"/>
    <row r="24" spans="2:41" s="83" customFormat="1" ht="12">
      <c r="C24" s="83" t="str">
        <f>D30</f>
        <v>youtube.com</v>
      </c>
      <c r="D24" s="83" t="str">
        <f>E30</f>
        <v>yandex.ua</v>
      </c>
      <c r="E24" s="83" t="str">
        <f t="shared" ref="E24:AM24" si="0">F30</f>
        <v>yandex</v>
      </c>
      <c r="F24" s="83" t="str">
        <f t="shared" si="0"/>
        <v>worldoftanks.ru</v>
      </c>
      <c r="G24" s="83" t="str">
        <f t="shared" si="0"/>
        <v>wmmail.ru</v>
      </c>
      <c r="H24" s="83" t="str">
        <f t="shared" si="0"/>
        <v>wikipedia.org</v>
      </c>
      <c r="I24" s="83" t="str">
        <f t="shared" si="0"/>
        <v>webalta.ru</v>
      </c>
      <c r="J24" s="83" t="str">
        <f t="shared" si="0"/>
        <v>vkontakte</v>
      </c>
      <c r="K24" s="83" t="str">
        <f t="shared" si="0"/>
        <v>ukr.net</v>
      </c>
      <c r="L24" s="83" t="str">
        <f t="shared" si="0"/>
        <v>ucoz.ru</v>
      </c>
      <c r="M24" s="83" t="str">
        <f t="shared" si="0"/>
        <v>twitter.com</v>
      </c>
      <c r="N24" s="83" t="str">
        <f>O30</f>
        <v>slando</v>
      </c>
      <c r="O24" s="83" t="str">
        <f t="shared" si="0"/>
        <v>sinoptik.ua</v>
      </c>
      <c r="P24" s="83" t="str">
        <f t="shared" si="0"/>
        <v>rutracker.org</v>
      </c>
      <c r="Q24" s="83" t="str">
        <f t="shared" si="0"/>
        <v>rozetka (.ua+.com.ua)</v>
      </c>
      <c r="R24" s="83" t="str">
        <f t="shared" si="0"/>
        <v>rozetka</v>
      </c>
      <c r="S24" s="83" t="str">
        <f t="shared" si="0"/>
        <v>rambler.ru</v>
      </c>
      <c r="T24" s="83" t="str">
        <f t="shared" si="0"/>
        <v>prom.ua</v>
      </c>
      <c r="U24" s="83" t="str">
        <f t="shared" si="0"/>
        <v>privatbank.ua</v>
      </c>
      <c r="V24" s="83" t="str">
        <f t="shared" si="0"/>
        <v>odnoklassniki</v>
      </c>
      <c r="W24" s="83" t="str">
        <f t="shared" si="0"/>
        <v>meta.ua</v>
      </c>
      <c r="X24" s="83" t="str">
        <f t="shared" si="0"/>
        <v>megogo.net</v>
      </c>
      <c r="Y24" s="83" t="str">
        <f t="shared" si="0"/>
        <v>marketgid (.com+.info)</v>
      </c>
      <c r="Z24" s="83" t="str">
        <f t="shared" si="0"/>
        <v>mail.ru</v>
      </c>
      <c r="AA24" s="83" t="str">
        <f t="shared" si="0"/>
        <v>i.ua</v>
      </c>
      <c r="AB24" s="83" t="str">
        <f t="shared" si="0"/>
        <v>hotmail.com</v>
      </c>
      <c r="AC24" s="83" t="str">
        <f t="shared" si="0"/>
        <v>google</v>
      </c>
      <c r="AD24" s="83" t="str">
        <f t="shared" si="0"/>
        <v>gismeteo.ua</v>
      </c>
      <c r="AE24" s="83" t="str">
        <f t="shared" si="0"/>
        <v>fs.ua</v>
      </c>
      <c r="AF24" s="83" t="str">
        <f t="shared" si="0"/>
        <v>fotostrana.ru</v>
      </c>
      <c r="AG24" s="83" t="str">
        <f t="shared" si="0"/>
        <v>facebook.com</v>
      </c>
      <c r="AH24" s="83" t="str">
        <f t="shared" si="0"/>
        <v>ex.ua</v>
      </c>
      <c r="AI24" s="83" t="str">
        <f t="shared" si="0"/>
        <v>brb.to</v>
      </c>
      <c r="AJ24" s="83" t="str">
        <f t="shared" si="0"/>
        <v>blogspot.com</v>
      </c>
      <c r="AK24" s="83" t="str">
        <f t="shared" si="0"/>
        <v>aukro.ua</v>
      </c>
      <c r="AL24" s="83" t="str">
        <f t="shared" si="0"/>
        <v>ask.fm</v>
      </c>
      <c r="AM24" s="83" t="str">
        <f t="shared" si="0"/>
        <v>aliexpress.com</v>
      </c>
    </row>
    <row r="25" spans="2:41">
      <c r="B25" s="82">
        <v>13</v>
      </c>
      <c r="C25" s="29">
        <f>INDEX($D$31:$AN$43,$B$25,D29)</f>
        <v>0.28999999999999998</v>
      </c>
      <c r="D25" s="29">
        <f t="shared" ref="D25:AM25" si="1">INDEX($D$31:$AN$43,$B$25,E29)</f>
        <v>0.34</v>
      </c>
      <c r="E25" s="29">
        <f t="shared" si="1"/>
        <v>0.4</v>
      </c>
      <c r="F25" s="29">
        <f t="shared" si="1"/>
        <v>0.04</v>
      </c>
      <c r="G25" s="29">
        <f t="shared" si="1"/>
        <v>0.05</v>
      </c>
      <c r="H25" s="29">
        <f t="shared" si="1"/>
        <v>0.15</v>
      </c>
      <c r="I25" s="29">
        <f t="shared" si="1"/>
        <v>0.08</v>
      </c>
      <c r="J25" s="29">
        <f t="shared" si="1"/>
        <v>0.61</v>
      </c>
      <c r="K25" s="29">
        <f t="shared" si="1"/>
        <v>0.12</v>
      </c>
      <c r="L25" s="29">
        <f t="shared" si="1"/>
        <v>0.06</v>
      </c>
      <c r="M25" s="29">
        <f t="shared" si="1"/>
        <v>0.04</v>
      </c>
      <c r="N25" s="29">
        <f t="shared" si="1"/>
        <v>0.08</v>
      </c>
      <c r="O25" s="29">
        <f t="shared" si="1"/>
        <v>0.09</v>
      </c>
      <c r="P25" s="29">
        <f t="shared" si="1"/>
        <v>0.06</v>
      </c>
      <c r="Q25" s="29">
        <f t="shared" si="1"/>
        <v>7.0000000000000007E-2</v>
      </c>
      <c r="R25" s="29">
        <f t="shared" si="1"/>
        <v>7.0000000000000007E-2</v>
      </c>
      <c r="S25" s="29">
        <f t="shared" si="1"/>
        <v>7.0000000000000007E-2</v>
      </c>
      <c r="T25" s="29">
        <f t="shared" si="1"/>
        <v>0.04</v>
      </c>
      <c r="U25" s="29">
        <f t="shared" si="1"/>
        <v>0.04</v>
      </c>
      <c r="V25" s="29">
        <f t="shared" si="1"/>
        <v>0.37</v>
      </c>
      <c r="W25" s="29">
        <f t="shared" si="1"/>
        <v>0.05</v>
      </c>
      <c r="X25" s="29">
        <f t="shared" si="1"/>
        <v>7.0000000000000007E-2</v>
      </c>
      <c r="Y25" s="29">
        <f t="shared" si="1"/>
        <v>0.05</v>
      </c>
      <c r="Z25" s="29">
        <f t="shared" si="1"/>
        <v>0.48</v>
      </c>
      <c r="AA25" s="29">
        <f t="shared" si="1"/>
        <v>0.08</v>
      </c>
      <c r="AB25" s="29">
        <f t="shared" si="1"/>
        <v>0.05</v>
      </c>
      <c r="AC25" s="29">
        <f t="shared" si="1"/>
        <v>0.66</v>
      </c>
      <c r="AD25" s="29">
        <f t="shared" si="1"/>
        <v>0.08</v>
      </c>
      <c r="AE25" s="29">
        <f t="shared" si="1"/>
        <v>0.04</v>
      </c>
      <c r="AF25" s="29">
        <f t="shared" si="1"/>
        <v>0.05</v>
      </c>
      <c r="AG25" s="29">
        <f t="shared" si="1"/>
        <v>0.14000000000000001</v>
      </c>
      <c r="AH25" s="29">
        <f t="shared" si="1"/>
        <v>0.11</v>
      </c>
      <c r="AI25" s="29">
        <f t="shared" si="1"/>
        <v>0.04</v>
      </c>
      <c r="AJ25" s="29">
        <f t="shared" si="1"/>
        <v>0.06</v>
      </c>
      <c r="AK25" s="29">
        <f t="shared" si="1"/>
        <v>7.0000000000000007E-2</v>
      </c>
      <c r="AL25" s="29">
        <f t="shared" si="1"/>
        <v>7.0000000000000007E-2</v>
      </c>
      <c r="AM25" s="29">
        <f t="shared" si="1"/>
        <v>0.04</v>
      </c>
    </row>
    <row r="29" spans="2:41">
      <c r="D29">
        <v>1</v>
      </c>
      <c r="E29">
        <v>2</v>
      </c>
      <c r="F29">
        <v>3</v>
      </c>
      <c r="G29">
        <v>4</v>
      </c>
      <c r="H29">
        <v>5</v>
      </c>
      <c r="I29">
        <v>6</v>
      </c>
      <c r="J29">
        <v>7</v>
      </c>
      <c r="K29">
        <v>8</v>
      </c>
      <c r="L29">
        <v>9</v>
      </c>
      <c r="M29">
        <v>10</v>
      </c>
      <c r="N29">
        <v>11</v>
      </c>
      <c r="O29">
        <v>12</v>
      </c>
      <c r="P29">
        <v>13</v>
      </c>
      <c r="Q29">
        <v>14</v>
      </c>
      <c r="R29">
        <v>15</v>
      </c>
      <c r="S29">
        <v>16</v>
      </c>
      <c r="T29">
        <v>17</v>
      </c>
      <c r="U29">
        <v>18</v>
      </c>
      <c r="V29">
        <v>19</v>
      </c>
      <c r="W29">
        <v>20</v>
      </c>
      <c r="X29">
        <v>21</v>
      </c>
      <c r="Y29">
        <v>22</v>
      </c>
      <c r="Z29">
        <v>23</v>
      </c>
      <c r="AA29">
        <v>24</v>
      </c>
      <c r="AB29">
        <v>25</v>
      </c>
      <c r="AC29">
        <v>26</v>
      </c>
      <c r="AD29">
        <v>27</v>
      </c>
      <c r="AE29">
        <v>28</v>
      </c>
      <c r="AF29">
        <v>29</v>
      </c>
      <c r="AG29">
        <v>30</v>
      </c>
      <c r="AH29">
        <v>31</v>
      </c>
      <c r="AI29">
        <v>32</v>
      </c>
      <c r="AJ29">
        <v>33</v>
      </c>
      <c r="AK29">
        <v>34</v>
      </c>
      <c r="AL29">
        <v>35</v>
      </c>
      <c r="AM29">
        <v>36</v>
      </c>
      <c r="AN29">
        <v>37</v>
      </c>
    </row>
    <row r="30" spans="2:41">
      <c r="B30" s="27" t="s">
        <v>114</v>
      </c>
      <c r="C30" t="s">
        <v>159</v>
      </c>
      <c r="D30" s="25" t="s">
        <v>68</v>
      </c>
      <c r="E30" s="25" t="s">
        <v>111</v>
      </c>
      <c r="F30" s="25" t="s">
        <v>66</v>
      </c>
      <c r="G30" s="25" t="s">
        <v>94</v>
      </c>
      <c r="H30" s="25" t="s">
        <v>83</v>
      </c>
      <c r="I30" s="25" t="s">
        <v>69</v>
      </c>
      <c r="J30" s="25" t="s">
        <v>74</v>
      </c>
      <c r="K30" s="25" t="s">
        <v>64</v>
      </c>
      <c r="L30" s="25" t="s">
        <v>71</v>
      </c>
      <c r="M30" s="25" t="s">
        <v>84</v>
      </c>
      <c r="N30" s="25" t="s">
        <v>97</v>
      </c>
      <c r="O30" s="25" t="s">
        <v>76</v>
      </c>
      <c r="P30" s="25" t="s">
        <v>73</v>
      </c>
      <c r="Q30" s="25" t="s">
        <v>85</v>
      </c>
      <c r="R30" s="25" t="s">
        <v>82</v>
      </c>
      <c r="S30" s="25" t="s">
        <v>105</v>
      </c>
      <c r="T30" s="25" t="s">
        <v>78</v>
      </c>
      <c r="U30" s="25" t="s">
        <v>86</v>
      </c>
      <c r="V30" s="25" t="s">
        <v>109</v>
      </c>
      <c r="W30" s="25" t="s">
        <v>67</v>
      </c>
      <c r="X30" s="25" t="s">
        <v>87</v>
      </c>
      <c r="Y30" s="25" t="s">
        <v>88</v>
      </c>
      <c r="Z30" s="25" t="s">
        <v>92</v>
      </c>
      <c r="AA30" s="25" t="s">
        <v>65</v>
      </c>
      <c r="AB30" s="25" t="s">
        <v>77</v>
      </c>
      <c r="AC30" s="25" t="s">
        <v>96</v>
      </c>
      <c r="AD30" s="25" t="s">
        <v>63</v>
      </c>
      <c r="AE30" s="25" t="s">
        <v>75</v>
      </c>
      <c r="AF30" s="25" t="s">
        <v>93</v>
      </c>
      <c r="AG30" s="25" t="s">
        <v>91</v>
      </c>
      <c r="AH30" s="25" t="s">
        <v>70</v>
      </c>
      <c r="AI30" s="25" t="s">
        <v>72</v>
      </c>
      <c r="AJ30" s="25" t="s">
        <v>102</v>
      </c>
      <c r="AK30" s="25" t="s">
        <v>81</v>
      </c>
      <c r="AL30" s="25" t="s">
        <v>79</v>
      </c>
      <c r="AM30" s="25" t="s">
        <v>80</v>
      </c>
      <c r="AN30" s="25" t="s">
        <v>106</v>
      </c>
      <c r="AO30" s="25" t="s">
        <v>159</v>
      </c>
    </row>
    <row r="31" spans="2:41">
      <c r="B31" s="28">
        <v>41275</v>
      </c>
      <c r="C31" s="5">
        <f>SUM(D31:AN31)</f>
        <v>4.1499999999999995</v>
      </c>
      <c r="D31" s="26">
        <v>0.26</v>
      </c>
      <c r="E31" s="26"/>
      <c r="F31" s="26">
        <v>0.4</v>
      </c>
      <c r="G31" s="26"/>
      <c r="H31" s="26"/>
      <c r="I31" s="26">
        <v>0.14000000000000001</v>
      </c>
      <c r="J31" s="26">
        <v>0.08</v>
      </c>
      <c r="K31" s="26">
        <v>0.56999999999999995</v>
      </c>
      <c r="L31" s="26">
        <v>0.12</v>
      </c>
      <c r="M31" s="26">
        <v>0.06</v>
      </c>
      <c r="N31" s="26"/>
      <c r="O31" s="26">
        <v>0.05</v>
      </c>
      <c r="P31" s="26">
        <v>7.0000000000000007E-2</v>
      </c>
      <c r="Q31" s="26">
        <v>0.06</v>
      </c>
      <c r="R31" s="26">
        <v>7.0000000000000007E-2</v>
      </c>
      <c r="S31" s="26"/>
      <c r="T31" s="26">
        <v>7.0000000000000007E-2</v>
      </c>
      <c r="U31" s="26"/>
      <c r="V31" s="26"/>
      <c r="W31" s="26">
        <v>0.37</v>
      </c>
      <c r="X31" s="26">
        <v>0.05</v>
      </c>
      <c r="Y31" s="26"/>
      <c r="Z31" s="26">
        <v>0.05</v>
      </c>
      <c r="AA31" s="26">
        <v>0.47</v>
      </c>
      <c r="AB31" s="26">
        <v>0.08</v>
      </c>
      <c r="AC31" s="26"/>
      <c r="AD31" s="26">
        <v>0.64</v>
      </c>
      <c r="AE31" s="26">
        <v>7.0000000000000007E-2</v>
      </c>
      <c r="AF31" s="26"/>
      <c r="AG31" s="26">
        <v>0.05</v>
      </c>
      <c r="AH31" s="26">
        <v>0.13</v>
      </c>
      <c r="AI31" s="26">
        <v>0.11</v>
      </c>
      <c r="AJ31" s="26"/>
      <c r="AK31" s="26">
        <v>0.06</v>
      </c>
      <c r="AL31" s="26">
        <v>7.0000000000000007E-2</v>
      </c>
      <c r="AM31" s="26">
        <v>0.05</v>
      </c>
      <c r="AN31" s="26"/>
      <c r="AO31" s="5">
        <f>IF(ROWS($B$31:B31)=$B$25,C31,0)</f>
        <v>0</v>
      </c>
    </row>
    <row r="32" spans="2:41">
      <c r="B32" s="28">
        <v>41306</v>
      </c>
      <c r="C32" s="5">
        <f t="shared" ref="C32:C43" si="2">SUM(D32:AN32)</f>
        <v>4.2119999999999989</v>
      </c>
      <c r="D32" s="26">
        <v>0.28000000000000003</v>
      </c>
      <c r="E32" s="26"/>
      <c r="F32" s="26">
        <v>0.4</v>
      </c>
      <c r="G32" s="26"/>
      <c r="H32" s="26"/>
      <c r="I32" s="26">
        <v>0.15</v>
      </c>
      <c r="J32" s="26">
        <v>7.0000000000000007E-2</v>
      </c>
      <c r="K32" s="26">
        <v>0.6</v>
      </c>
      <c r="L32" s="26">
        <v>0.12</v>
      </c>
      <c r="M32" s="26">
        <v>0.06</v>
      </c>
      <c r="N32" s="26"/>
      <c r="O32" s="26">
        <v>0.05</v>
      </c>
      <c r="P32" s="26">
        <v>7.1999999999999995E-2</v>
      </c>
      <c r="Q32" s="26">
        <v>0.06</v>
      </c>
      <c r="R32" s="26">
        <v>7.0000000000000007E-2</v>
      </c>
      <c r="S32" s="26"/>
      <c r="T32" s="26">
        <v>7.0000000000000007E-2</v>
      </c>
      <c r="U32" s="26"/>
      <c r="V32" s="26"/>
      <c r="W32" s="26">
        <v>0.37</v>
      </c>
      <c r="X32" s="26">
        <v>0.05</v>
      </c>
      <c r="Y32" s="26"/>
      <c r="Z32" s="26">
        <v>0.05</v>
      </c>
      <c r="AA32" s="26">
        <v>0.48</v>
      </c>
      <c r="AB32" s="26">
        <v>0.08</v>
      </c>
      <c r="AC32" s="26"/>
      <c r="AD32" s="26">
        <v>0.66</v>
      </c>
      <c r="AE32" s="26">
        <v>0.06</v>
      </c>
      <c r="AF32" s="26"/>
      <c r="AG32" s="26">
        <v>0.05</v>
      </c>
      <c r="AH32" s="26">
        <v>0.13</v>
      </c>
      <c r="AI32" s="26">
        <v>0.11</v>
      </c>
      <c r="AJ32" s="26"/>
      <c r="AK32" s="26">
        <v>0.06</v>
      </c>
      <c r="AL32" s="26">
        <v>0.06</v>
      </c>
      <c r="AM32" s="26">
        <v>0.05</v>
      </c>
      <c r="AN32" s="26"/>
      <c r="AO32" s="5">
        <f>IF(ROWS($B$31:B32)=$B$25,C32,0)</f>
        <v>0</v>
      </c>
    </row>
    <row r="33" spans="2:41">
      <c r="B33" s="28">
        <v>41334</v>
      </c>
      <c r="C33" s="5">
        <f t="shared" si="2"/>
        <v>4.3099999999999996</v>
      </c>
      <c r="D33" s="26">
        <v>0.28999999999999998</v>
      </c>
      <c r="E33" s="26"/>
      <c r="F33" s="26">
        <v>0.4</v>
      </c>
      <c r="G33" s="26"/>
      <c r="H33" s="26">
        <v>0.05</v>
      </c>
      <c r="I33" s="26">
        <v>0.15</v>
      </c>
      <c r="J33" s="26">
        <v>0.08</v>
      </c>
      <c r="K33" s="26">
        <v>0.61</v>
      </c>
      <c r="L33" s="26">
        <v>0.11</v>
      </c>
      <c r="M33" s="26">
        <v>0.06</v>
      </c>
      <c r="N33" s="26"/>
      <c r="O33" s="26">
        <v>7.0000000000000007E-2</v>
      </c>
      <c r="P33" s="26">
        <v>0.09</v>
      </c>
      <c r="Q33" s="26">
        <v>0.05</v>
      </c>
      <c r="R33" s="26">
        <v>7.0000000000000007E-2</v>
      </c>
      <c r="S33" s="26"/>
      <c r="T33" s="26">
        <v>7.0000000000000007E-2</v>
      </c>
      <c r="U33" s="26"/>
      <c r="V33" s="26"/>
      <c r="W33" s="26">
        <v>0.37</v>
      </c>
      <c r="X33" s="26">
        <v>0.05</v>
      </c>
      <c r="Y33" s="26">
        <v>0.06</v>
      </c>
      <c r="Z33" s="26"/>
      <c r="AA33" s="26">
        <v>0.48</v>
      </c>
      <c r="AB33" s="26">
        <v>7.0000000000000007E-2</v>
      </c>
      <c r="AC33" s="26"/>
      <c r="AD33" s="26">
        <v>0.66</v>
      </c>
      <c r="AE33" s="26">
        <v>0.08</v>
      </c>
      <c r="AF33" s="26"/>
      <c r="AG33" s="26"/>
      <c r="AH33" s="26">
        <v>0.14000000000000001</v>
      </c>
      <c r="AI33" s="26">
        <v>0.11</v>
      </c>
      <c r="AJ33" s="26"/>
      <c r="AK33" s="26">
        <v>0.06</v>
      </c>
      <c r="AL33" s="26">
        <v>0.06</v>
      </c>
      <c r="AM33" s="26">
        <v>7.0000000000000007E-2</v>
      </c>
      <c r="AN33" s="26"/>
      <c r="AO33" s="5">
        <f>IF(ROWS($B$31:B33)=$B$25,C33,0)</f>
        <v>0</v>
      </c>
    </row>
    <row r="34" spans="2:41">
      <c r="B34" s="28">
        <v>41365</v>
      </c>
      <c r="C34" s="5">
        <f t="shared" si="2"/>
        <v>4.0699999999999994</v>
      </c>
      <c r="D34" s="26">
        <v>0.27</v>
      </c>
      <c r="E34" s="26"/>
      <c r="F34" s="26">
        <v>0.38</v>
      </c>
      <c r="G34" s="26"/>
      <c r="H34" s="26">
        <v>0.05</v>
      </c>
      <c r="I34" s="26">
        <v>0.13</v>
      </c>
      <c r="J34" s="26">
        <v>0.08</v>
      </c>
      <c r="K34" s="26">
        <v>0.59</v>
      </c>
      <c r="L34" s="26">
        <v>0.11</v>
      </c>
      <c r="M34" s="26">
        <v>0.05</v>
      </c>
      <c r="N34" s="26"/>
      <c r="O34" s="26">
        <v>7.0000000000000007E-2</v>
      </c>
      <c r="P34" s="26">
        <v>0.09</v>
      </c>
      <c r="Q34" s="26">
        <v>0.04</v>
      </c>
      <c r="R34" s="26">
        <v>0.06</v>
      </c>
      <c r="S34" s="26"/>
      <c r="T34" s="26">
        <v>0.06</v>
      </c>
      <c r="U34" s="26">
        <v>0.04</v>
      </c>
      <c r="V34" s="26"/>
      <c r="W34" s="26">
        <v>0.34</v>
      </c>
      <c r="X34" s="26">
        <v>0.04</v>
      </c>
      <c r="Y34" s="26"/>
      <c r="Z34" s="26"/>
      <c r="AA34" s="26">
        <v>0.46</v>
      </c>
      <c r="AB34" s="26">
        <v>7.0000000000000007E-2</v>
      </c>
      <c r="AC34" s="26"/>
      <c r="AD34" s="26">
        <v>0.64</v>
      </c>
      <c r="AE34" s="26">
        <v>0.08</v>
      </c>
      <c r="AF34" s="26"/>
      <c r="AG34" s="26"/>
      <c r="AH34" s="26">
        <v>0.13</v>
      </c>
      <c r="AI34" s="26">
        <v>0.11</v>
      </c>
      <c r="AJ34" s="26"/>
      <c r="AK34" s="26">
        <v>0.06</v>
      </c>
      <c r="AL34" s="26">
        <v>0.06</v>
      </c>
      <c r="AM34" s="26">
        <v>0.06</v>
      </c>
      <c r="AN34" s="26"/>
      <c r="AO34" s="5">
        <f>IF(ROWS($B$31:B34)=$B$25,C34,0)</f>
        <v>0</v>
      </c>
    </row>
    <row r="35" spans="2:41">
      <c r="B35" s="28">
        <v>41395</v>
      </c>
      <c r="C35" s="5">
        <f t="shared" si="2"/>
        <v>3.85</v>
      </c>
      <c r="D35" s="26">
        <v>0.26</v>
      </c>
      <c r="E35" s="26"/>
      <c r="F35" s="26">
        <v>0.36</v>
      </c>
      <c r="G35" s="26">
        <v>0.04</v>
      </c>
      <c r="H35" s="26">
        <v>0.04</v>
      </c>
      <c r="I35" s="26">
        <v>0.12</v>
      </c>
      <c r="J35" s="26">
        <v>0.08</v>
      </c>
      <c r="K35" s="26">
        <v>0.56999999999999995</v>
      </c>
      <c r="L35" s="26">
        <v>0.11</v>
      </c>
      <c r="M35" s="26">
        <v>0.04</v>
      </c>
      <c r="N35" s="26"/>
      <c r="O35" s="26">
        <v>7.0000000000000007E-2</v>
      </c>
      <c r="P35" s="26">
        <v>0.08</v>
      </c>
      <c r="Q35" s="26">
        <v>0.04</v>
      </c>
      <c r="R35" s="26">
        <v>0.05</v>
      </c>
      <c r="S35" s="26"/>
      <c r="T35" s="26">
        <v>0.05</v>
      </c>
      <c r="U35" s="26"/>
      <c r="V35" s="26"/>
      <c r="W35" s="26">
        <v>0.34</v>
      </c>
      <c r="X35" s="26"/>
      <c r="Y35" s="26"/>
      <c r="Z35" s="26"/>
      <c r="AA35" s="26">
        <v>0.44</v>
      </c>
      <c r="AB35" s="26">
        <v>7.0000000000000007E-2</v>
      </c>
      <c r="AC35" s="26"/>
      <c r="AD35" s="26">
        <v>0.62</v>
      </c>
      <c r="AE35" s="26">
        <v>7.0000000000000007E-2</v>
      </c>
      <c r="AF35" s="26">
        <v>0.04</v>
      </c>
      <c r="AG35" s="26"/>
      <c r="AH35" s="26">
        <v>0.09</v>
      </c>
      <c r="AI35" s="26">
        <v>0.1</v>
      </c>
      <c r="AJ35" s="26"/>
      <c r="AK35" s="26">
        <v>0.05</v>
      </c>
      <c r="AL35" s="26">
        <v>0.06</v>
      </c>
      <c r="AM35" s="26">
        <v>0.06</v>
      </c>
      <c r="AN35" s="26"/>
      <c r="AO35" s="5">
        <f>IF(ROWS($B$31:B35)=$B$25,C35,0)</f>
        <v>0</v>
      </c>
    </row>
    <row r="36" spans="2:41">
      <c r="B36" s="28">
        <v>41426</v>
      </c>
      <c r="C36" s="5">
        <f t="shared" si="2"/>
        <v>3.7400000000000007</v>
      </c>
      <c r="D36" s="26">
        <v>0.26</v>
      </c>
      <c r="E36" s="26"/>
      <c r="F36" s="26">
        <v>0.35</v>
      </c>
      <c r="G36" s="26"/>
      <c r="H36" s="26">
        <v>0.04</v>
      </c>
      <c r="I36" s="26">
        <v>0.11</v>
      </c>
      <c r="J36" s="26">
        <v>7.0000000000000007E-2</v>
      </c>
      <c r="K36" s="26">
        <v>0.56999999999999995</v>
      </c>
      <c r="L36" s="26">
        <v>0.1</v>
      </c>
      <c r="M36" s="26">
        <v>0.04</v>
      </c>
      <c r="N36" s="26"/>
      <c r="O36" s="26">
        <v>7.0000000000000007E-2</v>
      </c>
      <c r="P36" s="26">
        <v>7.0000000000000007E-2</v>
      </c>
      <c r="Q36" s="26">
        <v>0.04</v>
      </c>
      <c r="R36" s="26">
        <v>0.05</v>
      </c>
      <c r="S36" s="26"/>
      <c r="T36" s="26">
        <v>0.05</v>
      </c>
      <c r="U36" s="26"/>
      <c r="V36" s="26"/>
      <c r="W36" s="26">
        <v>0.33</v>
      </c>
      <c r="X36" s="26"/>
      <c r="Y36" s="26"/>
      <c r="Z36" s="26"/>
      <c r="AA36" s="26">
        <v>0.43</v>
      </c>
      <c r="AB36" s="26">
        <v>0.06</v>
      </c>
      <c r="AC36" s="26">
        <v>0.05</v>
      </c>
      <c r="AD36" s="26">
        <v>0.6</v>
      </c>
      <c r="AE36" s="26">
        <v>0.06</v>
      </c>
      <c r="AF36" s="26">
        <v>0.04</v>
      </c>
      <c r="AG36" s="26"/>
      <c r="AH36" s="26">
        <v>0.08</v>
      </c>
      <c r="AI36" s="26">
        <v>0.1</v>
      </c>
      <c r="AJ36" s="26"/>
      <c r="AK36" s="26">
        <v>0.05</v>
      </c>
      <c r="AL36" s="26">
        <v>0.06</v>
      </c>
      <c r="AM36" s="26">
        <v>0.06</v>
      </c>
      <c r="AN36" s="26"/>
      <c r="AO36" s="5">
        <f>IF(ROWS($B$31:B36)=$B$25,C36,0)</f>
        <v>0</v>
      </c>
    </row>
    <row r="37" spans="2:41">
      <c r="B37" s="28">
        <v>41456</v>
      </c>
      <c r="C37" s="5">
        <f t="shared" si="2"/>
        <v>3.6799999999999997</v>
      </c>
      <c r="D37" s="26">
        <v>0.25</v>
      </c>
      <c r="E37" s="26"/>
      <c r="F37" s="26">
        <v>0.35</v>
      </c>
      <c r="G37" s="26"/>
      <c r="H37" s="26"/>
      <c r="I37" s="26">
        <v>0.1</v>
      </c>
      <c r="J37" s="26">
        <v>0.06</v>
      </c>
      <c r="K37" s="26">
        <v>0.55000000000000004</v>
      </c>
      <c r="L37" s="26">
        <v>0.1</v>
      </c>
      <c r="M37" s="26">
        <v>0.04</v>
      </c>
      <c r="N37" s="26"/>
      <c r="O37" s="26">
        <v>0.06</v>
      </c>
      <c r="P37" s="26">
        <v>7.0000000000000007E-2</v>
      </c>
      <c r="Q37" s="26">
        <v>0.04</v>
      </c>
      <c r="R37" s="26">
        <v>0.05</v>
      </c>
      <c r="S37" s="26"/>
      <c r="T37" s="26">
        <v>0.05</v>
      </c>
      <c r="U37" s="26">
        <v>0.04</v>
      </c>
      <c r="V37" s="26"/>
      <c r="W37" s="26">
        <v>0.34</v>
      </c>
      <c r="X37" s="26"/>
      <c r="Y37" s="26">
        <v>0.05</v>
      </c>
      <c r="Z37" s="26"/>
      <c r="AA37" s="26">
        <v>0.43</v>
      </c>
      <c r="AB37" s="26">
        <v>0.06</v>
      </c>
      <c r="AC37" s="26">
        <v>0.05</v>
      </c>
      <c r="AD37" s="26">
        <v>0.6</v>
      </c>
      <c r="AE37" s="26">
        <v>0.06</v>
      </c>
      <c r="AF37" s="26"/>
      <c r="AG37" s="26"/>
      <c r="AH37" s="26">
        <v>0.09</v>
      </c>
      <c r="AI37" s="26">
        <v>0.09</v>
      </c>
      <c r="AJ37" s="26"/>
      <c r="AK37" s="26">
        <v>0.05</v>
      </c>
      <c r="AL37" s="26">
        <v>0.05</v>
      </c>
      <c r="AM37" s="26">
        <v>0.05</v>
      </c>
      <c r="AN37" s="26"/>
      <c r="AO37" s="5">
        <f>IF(ROWS($B$31:B37)=$B$25,C37,0)</f>
        <v>0</v>
      </c>
    </row>
    <row r="38" spans="2:41">
      <c r="B38" s="28">
        <v>41487</v>
      </c>
      <c r="C38" s="5">
        <f t="shared" si="2"/>
        <v>3.67</v>
      </c>
      <c r="D38" s="26">
        <v>0.26</v>
      </c>
      <c r="E38" s="26"/>
      <c r="F38" s="26">
        <v>0.35</v>
      </c>
      <c r="G38" s="26"/>
      <c r="H38" s="26"/>
      <c r="I38" s="26">
        <v>0.1</v>
      </c>
      <c r="J38" s="26">
        <v>0.06</v>
      </c>
      <c r="K38" s="26">
        <v>0.53</v>
      </c>
      <c r="L38" s="26">
        <v>0.1</v>
      </c>
      <c r="M38" s="26">
        <v>0.04</v>
      </c>
      <c r="N38" s="26">
        <v>0.04</v>
      </c>
      <c r="O38" s="26">
        <v>7.0000000000000007E-2</v>
      </c>
      <c r="P38" s="26">
        <v>7.0000000000000007E-2</v>
      </c>
      <c r="Q38" s="26"/>
      <c r="R38" s="26">
        <v>0.06</v>
      </c>
      <c r="S38" s="26"/>
      <c r="T38" s="26">
        <v>0.05</v>
      </c>
      <c r="U38" s="26">
        <v>0.04</v>
      </c>
      <c r="V38" s="26"/>
      <c r="W38" s="26">
        <v>0.34</v>
      </c>
      <c r="X38" s="26"/>
      <c r="Y38" s="26">
        <v>0.06</v>
      </c>
      <c r="Z38" s="26"/>
      <c r="AA38" s="26">
        <v>0.41</v>
      </c>
      <c r="AB38" s="26">
        <v>0.06</v>
      </c>
      <c r="AC38" s="26">
        <v>0.05</v>
      </c>
      <c r="AD38" s="26">
        <v>0.57999999999999996</v>
      </c>
      <c r="AE38" s="26">
        <v>0.06</v>
      </c>
      <c r="AF38" s="26"/>
      <c r="AG38" s="26"/>
      <c r="AH38" s="26">
        <v>0.09</v>
      </c>
      <c r="AI38" s="26">
        <v>0.09</v>
      </c>
      <c r="AJ38" s="26"/>
      <c r="AK38" s="26">
        <v>0.05</v>
      </c>
      <c r="AL38" s="26">
        <v>0.06</v>
      </c>
      <c r="AM38" s="26">
        <v>0.05</v>
      </c>
      <c r="AN38" s="26"/>
      <c r="AO38" s="5">
        <f>IF(ROWS($B$31:B38)=$B$25,C38,0)</f>
        <v>0</v>
      </c>
    </row>
    <row r="39" spans="2:41">
      <c r="B39" s="28">
        <v>41518</v>
      </c>
      <c r="C39" s="5">
        <f t="shared" si="2"/>
        <v>3.7099999999999995</v>
      </c>
      <c r="D39" s="26">
        <v>0.25</v>
      </c>
      <c r="E39" s="26">
        <v>0.34</v>
      </c>
      <c r="F39" s="26"/>
      <c r="G39" s="26"/>
      <c r="H39" s="26"/>
      <c r="I39" s="26">
        <v>0.11</v>
      </c>
      <c r="J39" s="26">
        <v>0.05</v>
      </c>
      <c r="K39" s="26">
        <v>0.54</v>
      </c>
      <c r="L39" s="26">
        <v>0.1</v>
      </c>
      <c r="M39" s="26">
        <v>0.05</v>
      </c>
      <c r="N39" s="26">
        <v>0.03</v>
      </c>
      <c r="O39" s="26">
        <v>0.08</v>
      </c>
      <c r="P39" s="26">
        <v>0.08</v>
      </c>
      <c r="Q39" s="26">
        <v>0.04</v>
      </c>
      <c r="R39" s="26">
        <v>7.0000000000000007E-2</v>
      </c>
      <c r="S39" s="26"/>
      <c r="T39" s="26">
        <v>0.05</v>
      </c>
      <c r="U39" s="26">
        <v>0.04</v>
      </c>
      <c r="V39" s="26"/>
      <c r="W39" s="26">
        <v>0.33</v>
      </c>
      <c r="X39" s="26"/>
      <c r="Y39" s="26">
        <v>7.0000000000000007E-2</v>
      </c>
      <c r="Z39" s="26"/>
      <c r="AA39" s="26">
        <v>0.41</v>
      </c>
      <c r="AB39" s="26">
        <v>7.0000000000000007E-2</v>
      </c>
      <c r="AC39" s="26">
        <v>0.05</v>
      </c>
      <c r="AD39" s="26">
        <v>0.59</v>
      </c>
      <c r="AE39" s="26">
        <v>7.0000000000000007E-2</v>
      </c>
      <c r="AF39" s="26"/>
      <c r="AG39" s="26"/>
      <c r="AH39" s="26">
        <v>0.09</v>
      </c>
      <c r="AI39" s="26">
        <v>0.09</v>
      </c>
      <c r="AJ39" s="26"/>
      <c r="AK39" s="26"/>
      <c r="AL39" s="26">
        <v>0.06</v>
      </c>
      <c r="AM39" s="26">
        <v>0.05</v>
      </c>
      <c r="AN39" s="26"/>
      <c r="AO39" s="5">
        <f>IF(ROWS($B$31:B39)=$B$25,C39,0)</f>
        <v>0</v>
      </c>
    </row>
    <row r="40" spans="2:41">
      <c r="B40" s="28">
        <v>41548</v>
      </c>
      <c r="C40" s="5">
        <f t="shared" si="2"/>
        <v>3.69</v>
      </c>
      <c r="D40" s="26">
        <v>0.25</v>
      </c>
      <c r="E40" s="26"/>
      <c r="F40" s="26">
        <v>0.34</v>
      </c>
      <c r="G40" s="26"/>
      <c r="H40" s="26"/>
      <c r="I40" s="26">
        <v>0.11</v>
      </c>
      <c r="J40" s="26">
        <v>0.05</v>
      </c>
      <c r="K40" s="26">
        <v>0.54</v>
      </c>
      <c r="L40" s="26">
        <v>0.1</v>
      </c>
      <c r="M40" s="26">
        <v>0.05</v>
      </c>
      <c r="N40" s="26"/>
      <c r="O40" s="26">
        <v>0.08</v>
      </c>
      <c r="P40" s="26">
        <v>7.0000000000000007E-2</v>
      </c>
      <c r="Q40" s="26">
        <v>0.04</v>
      </c>
      <c r="R40" s="26">
        <v>7.0000000000000007E-2</v>
      </c>
      <c r="S40" s="26"/>
      <c r="T40" s="26">
        <v>0.05</v>
      </c>
      <c r="U40" s="26">
        <v>0.04</v>
      </c>
      <c r="V40" s="26">
        <v>0.04</v>
      </c>
      <c r="W40" s="26">
        <v>0.33</v>
      </c>
      <c r="X40" s="26"/>
      <c r="Y40" s="26">
        <v>7.0000000000000007E-2</v>
      </c>
      <c r="Z40" s="26"/>
      <c r="AA40" s="26">
        <v>0.4</v>
      </c>
      <c r="AB40" s="26">
        <v>7.0000000000000007E-2</v>
      </c>
      <c r="AC40" s="26"/>
      <c r="AD40" s="26">
        <v>0.59</v>
      </c>
      <c r="AE40" s="26">
        <v>0.06</v>
      </c>
      <c r="AF40" s="26"/>
      <c r="AG40" s="26"/>
      <c r="AH40" s="26">
        <v>0.08</v>
      </c>
      <c r="AI40" s="26">
        <v>0.09</v>
      </c>
      <c r="AJ40" s="26"/>
      <c r="AK40" s="26">
        <v>0.05</v>
      </c>
      <c r="AL40" s="26">
        <v>0.06</v>
      </c>
      <c r="AM40" s="26">
        <v>0.06</v>
      </c>
      <c r="AN40" s="26"/>
      <c r="AO40" s="5">
        <f>IF(ROWS($B$31:B40)=$B$25,C40,0)</f>
        <v>0</v>
      </c>
    </row>
    <row r="41" spans="2:41">
      <c r="B41" s="28">
        <v>41579</v>
      </c>
      <c r="C41" s="5">
        <f t="shared" si="2"/>
        <v>3.6999999999999993</v>
      </c>
      <c r="D41" s="26">
        <v>0.26</v>
      </c>
      <c r="E41" s="26"/>
      <c r="F41" s="26">
        <v>0.33</v>
      </c>
      <c r="G41" s="26"/>
      <c r="H41" s="26"/>
      <c r="I41" s="26">
        <v>0.11</v>
      </c>
      <c r="J41" s="26">
        <v>0.05</v>
      </c>
      <c r="K41" s="26">
        <v>0.53</v>
      </c>
      <c r="L41" s="26">
        <v>0.11</v>
      </c>
      <c r="M41" s="26">
        <v>0.05</v>
      </c>
      <c r="N41" s="26"/>
      <c r="O41" s="26">
        <v>0.08</v>
      </c>
      <c r="P41" s="26">
        <v>7.0000000000000007E-2</v>
      </c>
      <c r="Q41" s="26">
        <v>0.04</v>
      </c>
      <c r="R41" s="26">
        <v>7.0000000000000007E-2</v>
      </c>
      <c r="S41" s="26"/>
      <c r="T41" s="26">
        <v>0.05</v>
      </c>
      <c r="U41" s="26">
        <v>0.04</v>
      </c>
      <c r="V41" s="26"/>
      <c r="W41" s="26">
        <v>0.33</v>
      </c>
      <c r="X41" s="26"/>
      <c r="Y41" s="26">
        <v>7.0000000000000007E-2</v>
      </c>
      <c r="Z41" s="26"/>
      <c r="AA41" s="26">
        <v>0.42</v>
      </c>
      <c r="AB41" s="26">
        <v>7.0000000000000007E-2</v>
      </c>
      <c r="AC41" s="26"/>
      <c r="AD41" s="26">
        <v>0.59</v>
      </c>
      <c r="AE41" s="26">
        <v>0.05</v>
      </c>
      <c r="AF41" s="26"/>
      <c r="AG41" s="26"/>
      <c r="AH41" s="26">
        <v>0.08</v>
      </c>
      <c r="AI41" s="26">
        <v>0.09</v>
      </c>
      <c r="AJ41" s="26">
        <v>0.04</v>
      </c>
      <c r="AK41" s="26">
        <v>0.05</v>
      </c>
      <c r="AL41" s="26">
        <v>7.0000000000000007E-2</v>
      </c>
      <c r="AM41" s="26">
        <v>0.05</v>
      </c>
      <c r="AN41" s="26"/>
      <c r="AO41" s="5">
        <f>IF(ROWS($B$31:B41)=$B$25,C41,0)</f>
        <v>0</v>
      </c>
    </row>
    <row r="42" spans="2:41">
      <c r="B42" s="28">
        <v>41609</v>
      </c>
      <c r="C42" s="5">
        <f t="shared" si="2"/>
        <v>3.67</v>
      </c>
      <c r="D42" s="26">
        <v>0.27</v>
      </c>
      <c r="E42" s="26"/>
      <c r="F42" s="26">
        <v>0.33</v>
      </c>
      <c r="G42" s="26"/>
      <c r="H42" s="26"/>
      <c r="I42" s="26">
        <v>0.11</v>
      </c>
      <c r="J42" s="26">
        <v>0.04</v>
      </c>
      <c r="K42" s="26">
        <v>0.52</v>
      </c>
      <c r="L42" s="26">
        <v>0.11</v>
      </c>
      <c r="M42" s="26">
        <v>0.05</v>
      </c>
      <c r="N42" s="26">
        <v>0.04</v>
      </c>
      <c r="O42" s="26">
        <v>7.0000000000000007E-2</v>
      </c>
      <c r="P42" s="26">
        <v>7.0000000000000007E-2</v>
      </c>
      <c r="Q42" s="26"/>
      <c r="R42" s="26"/>
      <c r="S42" s="26">
        <v>7.0000000000000007E-2</v>
      </c>
      <c r="T42" s="26">
        <v>0.05</v>
      </c>
      <c r="U42" s="26">
        <v>0.04</v>
      </c>
      <c r="V42" s="26"/>
      <c r="W42" s="26">
        <v>0.33</v>
      </c>
      <c r="X42" s="26"/>
      <c r="Y42" s="26">
        <v>7.0000000000000007E-2</v>
      </c>
      <c r="Z42" s="26"/>
      <c r="AA42" s="26">
        <v>0.43</v>
      </c>
      <c r="AB42" s="26">
        <v>7.0000000000000007E-2</v>
      </c>
      <c r="AC42" s="26"/>
      <c r="AD42" s="26">
        <v>0.56000000000000005</v>
      </c>
      <c r="AE42" s="26">
        <v>0.05</v>
      </c>
      <c r="AF42" s="26"/>
      <c r="AG42" s="26"/>
      <c r="AH42" s="26">
        <v>0.08</v>
      </c>
      <c r="AI42" s="26">
        <v>0.09</v>
      </c>
      <c r="AJ42" s="26"/>
      <c r="AK42" s="26">
        <v>0.05</v>
      </c>
      <c r="AL42" s="26">
        <v>7.0000000000000007E-2</v>
      </c>
      <c r="AM42" s="26">
        <v>0.06</v>
      </c>
      <c r="AN42" s="26">
        <v>0.04</v>
      </c>
      <c r="AO42" s="5">
        <f>IF(ROWS($B$31:B42)=$B$25,C42,0)</f>
        <v>0</v>
      </c>
    </row>
    <row r="43" spans="2:41">
      <c r="B43" s="28">
        <v>41640</v>
      </c>
      <c r="C43" s="5">
        <f t="shared" si="2"/>
        <v>5.2099999999999991</v>
      </c>
      <c r="D43" s="26">
        <f>MAX(D31:D42)</f>
        <v>0.28999999999999998</v>
      </c>
      <c r="E43" s="26">
        <f t="shared" ref="E43:AN43" si="3">MAX(E31:E42)</f>
        <v>0.34</v>
      </c>
      <c r="F43" s="26">
        <f t="shared" si="3"/>
        <v>0.4</v>
      </c>
      <c r="G43" s="26">
        <f t="shared" si="3"/>
        <v>0.04</v>
      </c>
      <c r="H43" s="26">
        <f t="shared" si="3"/>
        <v>0.05</v>
      </c>
      <c r="I43" s="26">
        <f t="shared" si="3"/>
        <v>0.15</v>
      </c>
      <c r="J43" s="26">
        <f t="shared" si="3"/>
        <v>0.08</v>
      </c>
      <c r="K43" s="26">
        <f t="shared" si="3"/>
        <v>0.61</v>
      </c>
      <c r="L43" s="26">
        <f t="shared" si="3"/>
        <v>0.12</v>
      </c>
      <c r="M43" s="26">
        <f t="shared" si="3"/>
        <v>0.06</v>
      </c>
      <c r="N43" s="26">
        <f t="shared" si="3"/>
        <v>0.04</v>
      </c>
      <c r="O43" s="26">
        <f t="shared" si="3"/>
        <v>0.08</v>
      </c>
      <c r="P43" s="26">
        <f t="shared" si="3"/>
        <v>0.09</v>
      </c>
      <c r="Q43" s="26">
        <f t="shared" si="3"/>
        <v>0.06</v>
      </c>
      <c r="R43" s="26">
        <f t="shared" si="3"/>
        <v>7.0000000000000007E-2</v>
      </c>
      <c r="S43" s="26">
        <f t="shared" si="3"/>
        <v>7.0000000000000007E-2</v>
      </c>
      <c r="T43" s="26">
        <f t="shared" si="3"/>
        <v>7.0000000000000007E-2</v>
      </c>
      <c r="U43" s="26">
        <f t="shared" si="3"/>
        <v>0.04</v>
      </c>
      <c r="V43" s="26">
        <f t="shared" si="3"/>
        <v>0.04</v>
      </c>
      <c r="W43" s="26">
        <f t="shared" si="3"/>
        <v>0.37</v>
      </c>
      <c r="X43" s="26">
        <f t="shared" si="3"/>
        <v>0.05</v>
      </c>
      <c r="Y43" s="26">
        <f t="shared" si="3"/>
        <v>7.0000000000000007E-2</v>
      </c>
      <c r="Z43" s="26">
        <f t="shared" si="3"/>
        <v>0.05</v>
      </c>
      <c r="AA43" s="26">
        <f t="shared" si="3"/>
        <v>0.48</v>
      </c>
      <c r="AB43" s="26">
        <f t="shared" si="3"/>
        <v>0.08</v>
      </c>
      <c r="AC43" s="26">
        <f t="shared" si="3"/>
        <v>0.05</v>
      </c>
      <c r="AD43" s="26">
        <f t="shared" si="3"/>
        <v>0.66</v>
      </c>
      <c r="AE43" s="26">
        <f t="shared" si="3"/>
        <v>0.08</v>
      </c>
      <c r="AF43" s="26">
        <f t="shared" si="3"/>
        <v>0.04</v>
      </c>
      <c r="AG43" s="26">
        <f t="shared" si="3"/>
        <v>0.05</v>
      </c>
      <c r="AH43" s="26">
        <f t="shared" si="3"/>
        <v>0.14000000000000001</v>
      </c>
      <c r="AI43" s="26">
        <f t="shared" si="3"/>
        <v>0.11</v>
      </c>
      <c r="AJ43" s="26">
        <f t="shared" si="3"/>
        <v>0.04</v>
      </c>
      <c r="AK43" s="26">
        <f t="shared" si="3"/>
        <v>0.06</v>
      </c>
      <c r="AL43" s="26">
        <f t="shared" si="3"/>
        <v>7.0000000000000007E-2</v>
      </c>
      <c r="AM43" s="26">
        <f t="shared" si="3"/>
        <v>7.0000000000000007E-2</v>
      </c>
      <c r="AN43" s="26">
        <f t="shared" si="3"/>
        <v>0.04</v>
      </c>
      <c r="AO43" s="5">
        <f>IF(ROWS($B$31:B43)=$B$25,C43,0)</f>
        <v>5.2099999999999991</v>
      </c>
    </row>
    <row r="47" spans="2:41"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41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2:15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2:15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2:15"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2:15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2:1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2:1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2:15"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2:15"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2:15"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2:15"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2:15">
      <c r="B59" s="2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2:15"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2:15"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2:1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2:15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2:15"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2:15"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2:15"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2:15"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2:15"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>
      <c r="B69" s="25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2:15">
      <c r="B71" s="25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2:15"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2:15">
      <c r="B73" s="25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2:15">
      <c r="B74" s="25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2:15">
      <c r="B75" s="25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2:15"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2:15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2:15"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2:1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2:15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2:15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2:15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1"/>
  <dimension ref="B1:AC11"/>
  <sheetViews>
    <sheetView topLeftCell="B4" zoomScale="93" zoomScaleNormal="93" workbookViewId="0">
      <selection activeCell="AF11" sqref="AF11"/>
    </sheetView>
  </sheetViews>
  <sheetFormatPr defaultRowHeight="15"/>
  <cols>
    <col min="2" max="2" width="78.7109375" customWidth="1"/>
    <col min="3" max="3" width="4.5703125" customWidth="1"/>
    <col min="4" max="4" width="4.85546875" customWidth="1"/>
    <col min="5" max="5" width="3.28515625" customWidth="1"/>
    <col min="6" max="6" width="3.7109375" customWidth="1"/>
    <col min="7" max="7" width="86.7109375" customWidth="1"/>
    <col min="15" max="15" width="77.5703125" customWidth="1"/>
    <col min="17" max="17" width="86.7109375" customWidth="1"/>
    <col min="19" max="19" width="80.7109375" customWidth="1"/>
    <col min="21" max="21" width="80.7109375" customWidth="1"/>
  </cols>
  <sheetData>
    <row r="1" spans="2:29">
      <c r="B1" s="18" t="s">
        <v>59</v>
      </c>
    </row>
    <row r="2" spans="2:29">
      <c r="B2" s="80" t="s">
        <v>157</v>
      </c>
    </row>
    <row r="8" spans="2:29" ht="15.75" thickBot="1"/>
    <row r="9" spans="2:29" ht="21.75" thickBot="1">
      <c r="B9" t="s">
        <v>158</v>
      </c>
      <c r="G9" s="86" t="s">
        <v>163</v>
      </c>
    </row>
    <row r="10" spans="2:29">
      <c r="I10" s="81"/>
    </row>
    <row r="11" spans="2:29" ht="360" customHeight="1">
      <c r="G11" s="89" t="str">
        <f>IF(G9="сервисы",O11,IF(G9="порталы",Q11,IF(G9="е-коммерция",S11,IF(G9="развлечение и досуг",U11))))</f>
        <v>Досуг в Интернет: чем занять свободное время? Наиболее популярный способ провести свободное время в интернет – поиск информации о своем хобби. На специализированных форумах вы можете пообщаться с единомышленниками, поделиться опытом и узнать об опыте других.Компьютерные игры приглашают в свой виртуальный мир миллионы геймеров со всего мира. Основное отличие обычной игры от онлайн в том, что соперниками выступают не боты, а настоящие люди. Общение в социальных сетях стало частью жизни миллионов людей. Эти сайты дали возможность общаться людям в разных концах мира. Города, страны и континенты объединились, благодаря интернет, а социальные сети стерли границы, благодаря ним общение стало доступным. Здесь можно найти старых друзей, завести новые знакомства, вести деловую переписку или просто чатиться. Кроме того, многие люди настраивают свой профиль в социальных сетях, указывая интересы, взгляды и жизненные принципы. Порой, такая информация говорит о человеке более красноречиво, чем любое резюме или характеристика. Не удивительно, что большинство кадровых агентств и HR-менеджеров перед собеседованием тщательно изучают анкеты соискателей в социальных сетях.</v>
      </c>
      <c r="O11" s="88" t="s">
        <v>167</v>
      </c>
      <c r="Q11" s="87" t="s">
        <v>164</v>
      </c>
      <c r="S11" s="87" t="s">
        <v>165</v>
      </c>
      <c r="U11" s="87" t="s">
        <v>166</v>
      </c>
      <c r="AA11" s="90" t="s">
        <v>168</v>
      </c>
      <c r="AC11" s="90" t="s">
        <v>166</v>
      </c>
    </row>
  </sheetData>
  <dataValidations count="1">
    <dataValidation type="list" allowBlank="1" showInputMessage="1" showErrorMessage="1" sqref="G9">
      <formula1>"сервисы,порталы,е-коммерция,развлечение и досуг"</formula1>
    </dataValidation>
  </dataValidation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2"/>
  <dimension ref="E1:M344"/>
  <sheetViews>
    <sheetView zoomScale="64" zoomScaleNormal="64" workbookViewId="0">
      <selection activeCell="Q4" sqref="Q4"/>
    </sheetView>
  </sheetViews>
  <sheetFormatPr defaultRowHeight="15"/>
  <cols>
    <col min="5" max="5" width="9.140625" style="78"/>
    <col min="6" max="6" width="78.7109375" style="78" customWidth="1"/>
    <col min="7" max="13" width="9.140625" style="78"/>
  </cols>
  <sheetData>
    <row r="1" spans="5:13">
      <c r="E1"/>
      <c r="F1" t="s">
        <v>59</v>
      </c>
      <c r="G1"/>
      <c r="H1"/>
      <c r="I1"/>
      <c r="J1"/>
      <c r="K1"/>
      <c r="L1" s="79" t="s">
        <v>157</v>
      </c>
      <c r="M1"/>
    </row>
    <row r="2" spans="5:13">
      <c r="E2"/>
      <c r="F2"/>
      <c r="G2"/>
      <c r="H2"/>
      <c r="I2"/>
      <c r="J2"/>
      <c r="K2"/>
      <c r="L2"/>
      <c r="M2"/>
    </row>
    <row r="3" spans="5:13" ht="315" customHeight="1">
      <c r="E3"/>
      <c r="F3"/>
      <c r="G3"/>
      <c r="H3"/>
      <c r="I3"/>
      <c r="J3"/>
      <c r="K3"/>
      <c r="L3"/>
      <c r="M3"/>
    </row>
    <row r="4" spans="5:13" ht="315" customHeight="1">
      <c r="E4"/>
      <c r="F4"/>
      <c r="G4"/>
      <c r="H4"/>
      <c r="I4"/>
      <c r="J4"/>
      <c r="K4"/>
      <c r="L4"/>
      <c r="M4"/>
    </row>
    <row r="5" spans="5:13" ht="315" customHeight="1">
      <c r="E5"/>
      <c r="F5"/>
      <c r="G5"/>
      <c r="H5"/>
      <c r="I5"/>
      <c r="J5"/>
      <c r="K5"/>
      <c r="L5"/>
      <c r="M5"/>
    </row>
    <row r="6" spans="5:13" ht="315" customHeight="1">
      <c r="E6"/>
      <c r="F6"/>
      <c r="G6"/>
      <c r="H6"/>
      <c r="I6"/>
      <c r="J6"/>
      <c r="K6"/>
      <c r="L6"/>
      <c r="M6"/>
    </row>
    <row r="7" spans="5:13">
      <c r="E7"/>
      <c r="F7"/>
      <c r="G7"/>
      <c r="H7"/>
      <c r="I7"/>
      <c r="J7"/>
      <c r="K7"/>
      <c r="L7"/>
      <c r="M7"/>
    </row>
    <row r="8" spans="5:13">
      <c r="E8"/>
      <c r="F8"/>
      <c r="G8"/>
      <c r="H8"/>
      <c r="I8"/>
      <c r="J8"/>
      <c r="K8"/>
      <c r="L8"/>
      <c r="M8"/>
    </row>
    <row r="9" spans="5:13">
      <c r="E9"/>
      <c r="F9"/>
      <c r="G9"/>
      <c r="H9"/>
      <c r="I9"/>
      <c r="J9"/>
      <c r="K9"/>
      <c r="L9"/>
      <c r="M9"/>
    </row>
    <row r="10" spans="5:13">
      <c r="E10"/>
      <c r="F10"/>
      <c r="G10"/>
      <c r="H10"/>
      <c r="I10"/>
      <c r="J10"/>
      <c r="K10"/>
      <c r="L10"/>
      <c r="M10"/>
    </row>
    <row r="11" spans="5:13">
      <c r="E11"/>
      <c r="F11"/>
      <c r="G11"/>
      <c r="H11"/>
      <c r="I11"/>
      <c r="J11"/>
      <c r="K11"/>
      <c r="L11"/>
      <c r="M11"/>
    </row>
    <row r="12" spans="5:13">
      <c r="E12"/>
      <c r="F12"/>
      <c r="G12"/>
      <c r="H12"/>
      <c r="I12"/>
      <c r="J12"/>
      <c r="K12"/>
      <c r="L12"/>
      <c r="M12"/>
    </row>
    <row r="13" spans="5:13">
      <c r="E13"/>
      <c r="F13"/>
      <c r="G13"/>
      <c r="H13"/>
      <c r="I13"/>
      <c r="J13"/>
      <c r="K13"/>
      <c r="L13"/>
      <c r="M13"/>
    </row>
    <row r="14" spans="5:13">
      <c r="E14"/>
      <c r="F14"/>
      <c r="G14"/>
      <c r="H14"/>
      <c r="I14"/>
      <c r="J14"/>
      <c r="K14"/>
      <c r="L14"/>
      <c r="M14"/>
    </row>
    <row r="15" spans="5:13">
      <c r="E15"/>
      <c r="F15"/>
      <c r="G15"/>
      <c r="H15"/>
      <c r="I15"/>
      <c r="J15"/>
      <c r="K15"/>
      <c r="L15"/>
      <c r="M15"/>
    </row>
    <row r="16" spans="5:13">
      <c r="E16"/>
      <c r="F16"/>
      <c r="G16"/>
      <c r="H16"/>
      <c r="I16"/>
      <c r="J16"/>
      <c r="K16"/>
      <c r="L16"/>
      <c r="M16"/>
    </row>
    <row r="17" spans="5:13">
      <c r="E17"/>
      <c r="F17"/>
      <c r="G17"/>
      <c r="H17"/>
      <c r="I17"/>
      <c r="J17"/>
      <c r="K17"/>
      <c r="L17"/>
      <c r="M17"/>
    </row>
    <row r="18" spans="5:13">
      <c r="E18"/>
      <c r="F18"/>
      <c r="G18"/>
      <c r="H18"/>
      <c r="I18"/>
      <c r="J18"/>
      <c r="K18"/>
      <c r="L18"/>
      <c r="M18"/>
    </row>
    <row r="19" spans="5:13">
      <c r="E19"/>
      <c r="F19"/>
      <c r="G19"/>
      <c r="H19"/>
      <c r="I19"/>
      <c r="J19"/>
      <c r="K19"/>
      <c r="L19"/>
      <c r="M19"/>
    </row>
    <row r="20" spans="5:13">
      <c r="E20"/>
      <c r="F20"/>
      <c r="G20"/>
      <c r="H20"/>
      <c r="I20"/>
      <c r="J20"/>
      <c r="K20"/>
      <c r="L20"/>
      <c r="M20"/>
    </row>
    <row r="21" spans="5:13">
      <c r="E21"/>
      <c r="F21"/>
      <c r="G21"/>
      <c r="H21"/>
      <c r="I21"/>
      <c r="J21"/>
      <c r="K21"/>
      <c r="L21"/>
      <c r="M21"/>
    </row>
    <row r="22" spans="5:13">
      <c r="E22"/>
      <c r="F22"/>
      <c r="G22"/>
      <c r="H22"/>
      <c r="I22"/>
      <c r="J22"/>
      <c r="K22"/>
      <c r="L22"/>
      <c r="M22"/>
    </row>
    <row r="23" spans="5:13">
      <c r="E23"/>
      <c r="F23"/>
      <c r="G23"/>
      <c r="H23"/>
      <c r="I23"/>
      <c r="J23"/>
      <c r="K23"/>
      <c r="L23"/>
      <c r="M23"/>
    </row>
    <row r="24" spans="5:13">
      <c r="E24"/>
      <c r="F24"/>
      <c r="G24"/>
      <c r="H24"/>
      <c r="I24"/>
      <c r="J24"/>
      <c r="K24"/>
      <c r="L24"/>
      <c r="M24"/>
    </row>
    <row r="25" spans="5:13">
      <c r="E25"/>
      <c r="F25"/>
      <c r="G25"/>
      <c r="H25"/>
      <c r="I25"/>
      <c r="J25"/>
      <c r="K25"/>
      <c r="L25"/>
      <c r="M25"/>
    </row>
    <row r="26" spans="5:13">
      <c r="E26"/>
      <c r="F26"/>
      <c r="G26"/>
      <c r="H26"/>
      <c r="I26"/>
      <c r="J26"/>
      <c r="K26"/>
      <c r="L26"/>
      <c r="M26"/>
    </row>
    <row r="27" spans="5:13">
      <c r="E27"/>
      <c r="F27"/>
      <c r="G27"/>
      <c r="H27"/>
      <c r="I27"/>
      <c r="J27"/>
      <c r="K27"/>
      <c r="L27"/>
      <c r="M27"/>
    </row>
    <row r="28" spans="5:13">
      <c r="E28"/>
      <c r="F28"/>
      <c r="G28"/>
      <c r="H28"/>
      <c r="I28"/>
      <c r="J28"/>
      <c r="K28"/>
      <c r="L28"/>
      <c r="M28"/>
    </row>
    <row r="29" spans="5:13">
      <c r="E29"/>
      <c r="F29"/>
      <c r="G29"/>
      <c r="H29"/>
      <c r="I29"/>
      <c r="J29"/>
      <c r="K29"/>
      <c r="L29"/>
      <c r="M29"/>
    </row>
    <row r="30" spans="5:13">
      <c r="E30"/>
      <c r="F30"/>
      <c r="G30"/>
      <c r="H30"/>
      <c r="I30"/>
      <c r="J30"/>
      <c r="K30"/>
      <c r="L30"/>
      <c r="M30"/>
    </row>
    <row r="31" spans="5:13">
      <c r="E31"/>
      <c r="F31"/>
      <c r="G31"/>
      <c r="H31"/>
      <c r="I31"/>
      <c r="J31"/>
      <c r="K31"/>
      <c r="L31"/>
      <c r="M31"/>
    </row>
    <row r="32" spans="5:13">
      <c r="E32"/>
      <c r="F32"/>
      <c r="G32"/>
      <c r="H32"/>
      <c r="I32"/>
      <c r="J32"/>
      <c r="K32"/>
      <c r="L32"/>
      <c r="M32"/>
    </row>
    <row r="33" spans="5:13">
      <c r="E33"/>
      <c r="F33"/>
      <c r="G33"/>
      <c r="H33"/>
      <c r="I33"/>
      <c r="J33"/>
      <c r="K33"/>
      <c r="L33"/>
      <c r="M33"/>
    </row>
    <row r="34" spans="5:13">
      <c r="E34"/>
      <c r="F34"/>
      <c r="G34"/>
      <c r="H34"/>
      <c r="I34"/>
      <c r="J34"/>
      <c r="K34"/>
      <c r="L34"/>
      <c r="M34"/>
    </row>
    <row r="35" spans="5:13">
      <c r="E35"/>
      <c r="F35"/>
      <c r="G35"/>
      <c r="H35"/>
      <c r="I35"/>
      <c r="J35"/>
      <c r="K35"/>
      <c r="L35"/>
      <c r="M35"/>
    </row>
    <row r="36" spans="5:13">
      <c r="E36"/>
      <c r="F36"/>
      <c r="G36"/>
      <c r="H36"/>
      <c r="I36"/>
      <c r="J36"/>
      <c r="K36"/>
      <c r="L36"/>
      <c r="M36"/>
    </row>
    <row r="37" spans="5:13">
      <c r="E37"/>
      <c r="F37"/>
      <c r="G37"/>
      <c r="H37"/>
      <c r="I37"/>
      <c r="J37"/>
      <c r="K37"/>
      <c r="L37"/>
      <c r="M37"/>
    </row>
    <row r="38" spans="5:13">
      <c r="E38"/>
      <c r="F38"/>
      <c r="G38"/>
      <c r="H38"/>
      <c r="I38"/>
      <c r="J38"/>
      <c r="K38"/>
      <c r="L38"/>
      <c r="M38"/>
    </row>
    <row r="39" spans="5:13">
      <c r="E39"/>
      <c r="F39"/>
      <c r="G39"/>
      <c r="H39"/>
      <c r="I39"/>
      <c r="J39"/>
      <c r="K39"/>
      <c r="L39"/>
      <c r="M39"/>
    </row>
    <row r="40" spans="5:13">
      <c r="E40"/>
      <c r="F40"/>
      <c r="G40"/>
      <c r="H40"/>
      <c r="I40"/>
      <c r="J40"/>
      <c r="K40"/>
      <c r="L40"/>
      <c r="M40"/>
    </row>
    <row r="41" spans="5:13">
      <c r="E41"/>
      <c r="F41"/>
      <c r="G41"/>
      <c r="H41"/>
      <c r="I41"/>
      <c r="J41"/>
      <c r="K41"/>
      <c r="L41"/>
      <c r="M41"/>
    </row>
    <row r="42" spans="5:13">
      <c r="E42"/>
      <c r="F42"/>
      <c r="G42"/>
      <c r="H42"/>
      <c r="I42"/>
      <c r="J42"/>
      <c r="K42"/>
      <c r="L42"/>
      <c r="M42"/>
    </row>
    <row r="43" spans="5:13">
      <c r="E43"/>
      <c r="F43"/>
      <c r="G43"/>
      <c r="H43"/>
      <c r="I43"/>
      <c r="J43"/>
      <c r="K43"/>
      <c r="L43"/>
      <c r="M43"/>
    </row>
    <row r="44" spans="5:13">
      <c r="E44"/>
      <c r="F44"/>
      <c r="G44"/>
      <c r="H44"/>
      <c r="I44"/>
      <c r="J44"/>
      <c r="K44"/>
      <c r="L44"/>
      <c r="M44"/>
    </row>
    <row r="45" spans="5:13">
      <c r="E45"/>
      <c r="F45"/>
      <c r="G45"/>
      <c r="H45"/>
      <c r="I45"/>
      <c r="J45"/>
      <c r="K45"/>
      <c r="L45"/>
      <c r="M45"/>
    </row>
    <row r="46" spans="5:13">
      <c r="E46"/>
      <c r="F46"/>
      <c r="G46"/>
      <c r="H46"/>
      <c r="I46"/>
      <c r="J46"/>
      <c r="K46"/>
      <c r="L46"/>
      <c r="M46"/>
    </row>
    <row r="47" spans="5:13">
      <c r="E47"/>
      <c r="F47"/>
      <c r="G47"/>
      <c r="H47"/>
      <c r="I47"/>
      <c r="J47"/>
      <c r="K47"/>
      <c r="L47"/>
      <c r="M47"/>
    </row>
    <row r="48" spans="5:13">
      <c r="E48"/>
      <c r="F48"/>
      <c r="G48"/>
      <c r="H48"/>
      <c r="I48"/>
      <c r="J48"/>
      <c r="K48"/>
      <c r="L48"/>
      <c r="M48"/>
    </row>
    <row r="49" spans="5:13">
      <c r="E49"/>
      <c r="F49"/>
      <c r="G49"/>
      <c r="H49"/>
      <c r="I49"/>
      <c r="J49"/>
      <c r="K49"/>
      <c r="L49"/>
      <c r="M49"/>
    </row>
    <row r="50" spans="5:13">
      <c r="E50"/>
      <c r="F50"/>
      <c r="G50"/>
      <c r="H50"/>
      <c r="I50"/>
      <c r="J50"/>
      <c r="K50"/>
      <c r="L50"/>
      <c r="M50"/>
    </row>
    <row r="51" spans="5:13">
      <c r="E51"/>
      <c r="F51"/>
      <c r="G51"/>
      <c r="H51"/>
      <c r="I51"/>
      <c r="J51"/>
      <c r="K51"/>
      <c r="L51"/>
      <c r="M51"/>
    </row>
    <row r="52" spans="5:13">
      <c r="E52"/>
      <c r="F52"/>
      <c r="G52"/>
      <c r="H52"/>
      <c r="I52"/>
      <c r="J52"/>
      <c r="K52"/>
      <c r="L52"/>
      <c r="M52"/>
    </row>
    <row r="53" spans="5:13">
      <c r="E53"/>
      <c r="F53"/>
      <c r="G53"/>
      <c r="H53"/>
      <c r="I53"/>
      <c r="J53"/>
      <c r="K53"/>
      <c r="L53"/>
      <c r="M53"/>
    </row>
    <row r="54" spans="5:13">
      <c r="E54"/>
      <c r="F54"/>
      <c r="G54"/>
      <c r="H54"/>
      <c r="I54"/>
      <c r="J54"/>
      <c r="K54"/>
      <c r="L54"/>
      <c r="M54"/>
    </row>
    <row r="55" spans="5:13">
      <c r="E55"/>
      <c r="F55"/>
      <c r="G55"/>
      <c r="H55"/>
      <c r="I55"/>
      <c r="J55"/>
      <c r="K55"/>
      <c r="L55"/>
      <c r="M55"/>
    </row>
    <row r="56" spans="5:13">
      <c r="E56"/>
      <c r="F56"/>
      <c r="G56"/>
      <c r="H56"/>
      <c r="I56"/>
      <c r="J56"/>
      <c r="K56"/>
      <c r="L56"/>
      <c r="M56"/>
    </row>
    <row r="57" spans="5:13">
      <c r="E57"/>
      <c r="F57"/>
      <c r="G57"/>
      <c r="H57"/>
      <c r="I57"/>
      <c r="J57"/>
      <c r="K57"/>
      <c r="L57"/>
      <c r="M57"/>
    </row>
    <row r="58" spans="5:13">
      <c r="E58"/>
      <c r="F58"/>
      <c r="G58"/>
      <c r="H58"/>
      <c r="I58"/>
      <c r="J58"/>
      <c r="K58"/>
      <c r="L58"/>
      <c r="M58"/>
    </row>
    <row r="59" spans="5:13">
      <c r="E59"/>
      <c r="F59"/>
      <c r="G59"/>
      <c r="H59"/>
      <c r="I59"/>
      <c r="J59"/>
      <c r="K59"/>
      <c r="L59"/>
      <c r="M59"/>
    </row>
    <row r="60" spans="5:13">
      <c r="E60"/>
      <c r="F60"/>
      <c r="G60"/>
      <c r="H60"/>
      <c r="I60"/>
      <c r="J60"/>
      <c r="K60"/>
      <c r="L60"/>
      <c r="M60"/>
    </row>
    <row r="61" spans="5:13">
      <c r="E61"/>
      <c r="F61"/>
      <c r="G61"/>
      <c r="H61"/>
      <c r="I61"/>
      <c r="J61"/>
      <c r="K61"/>
      <c r="L61"/>
      <c r="M61"/>
    </row>
    <row r="62" spans="5:13">
      <c r="E62"/>
      <c r="F62"/>
      <c r="G62"/>
      <c r="H62"/>
      <c r="I62"/>
      <c r="J62"/>
      <c r="K62"/>
      <c r="L62"/>
      <c r="M62"/>
    </row>
    <row r="63" spans="5:13">
      <c r="E63"/>
      <c r="F63"/>
      <c r="G63"/>
      <c r="H63"/>
      <c r="I63"/>
      <c r="J63"/>
      <c r="K63"/>
      <c r="L63"/>
      <c r="M63"/>
    </row>
    <row r="64" spans="5:13">
      <c r="E64"/>
      <c r="F64"/>
      <c r="G64"/>
      <c r="H64"/>
      <c r="I64"/>
      <c r="J64"/>
      <c r="K64"/>
      <c r="L64"/>
      <c r="M64"/>
    </row>
    <row r="65" spans="5:13">
      <c r="E65"/>
      <c r="F65"/>
      <c r="G65"/>
      <c r="H65"/>
      <c r="I65"/>
      <c r="J65"/>
      <c r="K65"/>
      <c r="L65"/>
      <c r="M65"/>
    </row>
    <row r="66" spans="5:13">
      <c r="E66"/>
      <c r="F66"/>
      <c r="G66"/>
      <c r="H66"/>
      <c r="I66"/>
      <c r="J66"/>
      <c r="K66"/>
      <c r="L66"/>
      <c r="M66"/>
    </row>
    <row r="67" spans="5:13">
      <c r="E67"/>
      <c r="F67"/>
      <c r="G67"/>
      <c r="H67"/>
      <c r="I67"/>
      <c r="J67"/>
      <c r="K67"/>
      <c r="L67"/>
      <c r="M67"/>
    </row>
    <row r="68" spans="5:13">
      <c r="E68"/>
      <c r="F68"/>
      <c r="G68"/>
      <c r="H68"/>
      <c r="I68"/>
      <c r="J68"/>
      <c r="K68"/>
      <c r="L68"/>
      <c r="M68"/>
    </row>
    <row r="69" spans="5:13">
      <c r="E69"/>
      <c r="F69"/>
      <c r="G69"/>
      <c r="H69"/>
      <c r="I69"/>
      <c r="J69"/>
      <c r="K69"/>
      <c r="L69"/>
      <c r="M69"/>
    </row>
    <row r="70" spans="5:13">
      <c r="E70"/>
      <c r="F70"/>
      <c r="G70"/>
      <c r="H70"/>
      <c r="I70"/>
      <c r="J70"/>
      <c r="K70"/>
      <c r="L70"/>
      <c r="M70"/>
    </row>
    <row r="71" spans="5:13">
      <c r="E71"/>
      <c r="F71"/>
      <c r="G71"/>
      <c r="H71"/>
      <c r="I71"/>
      <c r="J71"/>
      <c r="K71"/>
      <c r="L71"/>
      <c r="M71"/>
    </row>
    <row r="72" spans="5:13">
      <c r="E72"/>
      <c r="F72"/>
      <c r="G72"/>
      <c r="H72"/>
      <c r="I72"/>
      <c r="J72"/>
      <c r="K72"/>
      <c r="L72"/>
      <c r="M72"/>
    </row>
    <row r="73" spans="5:13">
      <c r="E73"/>
      <c r="F73"/>
      <c r="G73"/>
      <c r="H73"/>
      <c r="I73"/>
      <c r="J73"/>
      <c r="K73"/>
      <c r="L73"/>
      <c r="M73"/>
    </row>
    <row r="74" spans="5:13">
      <c r="E74"/>
      <c r="F74"/>
      <c r="G74"/>
      <c r="H74"/>
      <c r="I74"/>
      <c r="J74"/>
      <c r="K74"/>
      <c r="L74"/>
      <c r="M74"/>
    </row>
    <row r="75" spans="5:13">
      <c r="E75"/>
      <c r="F75"/>
      <c r="G75"/>
      <c r="H75"/>
      <c r="I75"/>
      <c r="J75"/>
      <c r="K75"/>
      <c r="L75"/>
      <c r="M75"/>
    </row>
    <row r="76" spans="5:13">
      <c r="E76"/>
      <c r="F76"/>
      <c r="G76"/>
      <c r="H76"/>
      <c r="I76"/>
      <c r="J76"/>
      <c r="K76"/>
      <c r="L76"/>
      <c r="M76"/>
    </row>
    <row r="77" spans="5:13">
      <c r="E77"/>
      <c r="F77"/>
      <c r="G77"/>
      <c r="H77"/>
      <c r="I77"/>
      <c r="J77"/>
      <c r="K77"/>
      <c r="L77"/>
      <c r="M77"/>
    </row>
    <row r="78" spans="5:13">
      <c r="E78"/>
      <c r="F78"/>
      <c r="G78"/>
      <c r="H78"/>
      <c r="I78"/>
      <c r="J78"/>
      <c r="K78"/>
      <c r="L78"/>
      <c r="M78"/>
    </row>
    <row r="79" spans="5:13">
      <c r="E79"/>
      <c r="F79"/>
      <c r="G79"/>
      <c r="H79"/>
      <c r="I79"/>
      <c r="J79"/>
      <c r="K79"/>
      <c r="L79"/>
      <c r="M79"/>
    </row>
    <row r="80" spans="5:13">
      <c r="E80"/>
      <c r="F80"/>
      <c r="G80"/>
      <c r="H80"/>
      <c r="I80"/>
      <c r="J80"/>
      <c r="K80"/>
      <c r="L80"/>
      <c r="M80"/>
    </row>
    <row r="81" spans="5:13">
      <c r="E81"/>
      <c r="F81"/>
      <c r="G81"/>
      <c r="H81"/>
      <c r="I81"/>
      <c r="J81"/>
      <c r="K81"/>
      <c r="L81"/>
      <c r="M81"/>
    </row>
    <row r="82" spans="5:13">
      <c r="E82"/>
      <c r="F82"/>
      <c r="G82"/>
      <c r="H82"/>
      <c r="I82"/>
      <c r="J82"/>
      <c r="K82"/>
      <c r="L82"/>
      <c r="M82"/>
    </row>
    <row r="83" spans="5:13">
      <c r="E83"/>
      <c r="F83"/>
      <c r="G83"/>
      <c r="H83"/>
      <c r="I83"/>
      <c r="J83"/>
      <c r="K83"/>
      <c r="L83"/>
      <c r="M83"/>
    </row>
    <row r="84" spans="5:13">
      <c r="E84"/>
      <c r="F84"/>
      <c r="G84"/>
      <c r="H84"/>
      <c r="I84"/>
      <c r="J84"/>
      <c r="K84"/>
      <c r="L84"/>
      <c r="M84"/>
    </row>
    <row r="85" spans="5:13">
      <c r="E85"/>
      <c r="F85"/>
      <c r="G85"/>
      <c r="H85"/>
      <c r="I85"/>
      <c r="J85"/>
      <c r="K85"/>
      <c r="L85"/>
      <c r="M85"/>
    </row>
    <row r="86" spans="5:13">
      <c r="E86"/>
      <c r="F86"/>
      <c r="G86"/>
      <c r="H86"/>
      <c r="I86"/>
      <c r="J86"/>
      <c r="K86"/>
      <c r="L86"/>
      <c r="M86"/>
    </row>
    <row r="87" spans="5:13">
      <c r="E87"/>
      <c r="F87"/>
      <c r="G87"/>
      <c r="H87"/>
      <c r="I87"/>
      <c r="J87"/>
      <c r="K87"/>
      <c r="L87"/>
      <c r="M87"/>
    </row>
    <row r="88" spans="5:13">
      <c r="E88"/>
      <c r="F88"/>
      <c r="G88"/>
      <c r="H88"/>
      <c r="I88"/>
      <c r="J88"/>
      <c r="K88"/>
      <c r="L88"/>
      <c r="M88"/>
    </row>
    <row r="89" spans="5:13">
      <c r="E89"/>
      <c r="F89"/>
      <c r="G89"/>
      <c r="H89"/>
      <c r="I89"/>
      <c r="J89"/>
      <c r="K89"/>
      <c r="L89"/>
      <c r="M89"/>
    </row>
    <row r="90" spans="5:13">
      <c r="E90"/>
      <c r="F90"/>
      <c r="G90"/>
      <c r="H90"/>
      <c r="I90"/>
      <c r="J90"/>
      <c r="K90"/>
      <c r="L90"/>
      <c r="M90"/>
    </row>
    <row r="91" spans="5:13">
      <c r="E91"/>
      <c r="F91"/>
      <c r="G91"/>
      <c r="H91"/>
      <c r="I91"/>
      <c r="J91"/>
      <c r="K91"/>
      <c r="L91"/>
      <c r="M91"/>
    </row>
    <row r="92" spans="5:13">
      <c r="E92"/>
      <c r="F92"/>
      <c r="G92"/>
      <c r="H92"/>
      <c r="I92"/>
      <c r="J92"/>
      <c r="K92"/>
      <c r="L92"/>
      <c r="M92"/>
    </row>
    <row r="93" spans="5:13">
      <c r="E93"/>
      <c r="F93"/>
      <c r="G93"/>
      <c r="H93"/>
      <c r="I93"/>
      <c r="J93"/>
      <c r="K93"/>
      <c r="L93"/>
      <c r="M93"/>
    </row>
    <row r="94" spans="5:13">
      <c r="E94"/>
      <c r="F94"/>
      <c r="G94"/>
      <c r="H94"/>
      <c r="I94"/>
      <c r="J94"/>
      <c r="K94"/>
      <c r="L94"/>
      <c r="M94"/>
    </row>
    <row r="95" spans="5:13">
      <c r="E95"/>
      <c r="F95"/>
      <c r="G95"/>
      <c r="H95"/>
      <c r="I95"/>
      <c r="J95"/>
      <c r="K95"/>
      <c r="L95"/>
      <c r="M95"/>
    </row>
    <row r="96" spans="5:13">
      <c r="E96"/>
      <c r="F96"/>
      <c r="G96"/>
      <c r="H96"/>
      <c r="I96"/>
      <c r="J96"/>
      <c r="K96"/>
      <c r="L96"/>
      <c r="M96"/>
    </row>
    <row r="97" spans="5:13">
      <c r="E97"/>
      <c r="F97"/>
      <c r="G97"/>
      <c r="H97"/>
      <c r="I97"/>
      <c r="J97"/>
      <c r="K97"/>
      <c r="L97"/>
      <c r="M97"/>
    </row>
    <row r="98" spans="5:13">
      <c r="E98"/>
      <c r="F98"/>
      <c r="G98"/>
      <c r="H98"/>
      <c r="I98"/>
      <c r="J98"/>
      <c r="K98"/>
      <c r="L98"/>
      <c r="M98"/>
    </row>
    <row r="99" spans="5:13">
      <c r="E99"/>
      <c r="F99"/>
      <c r="G99"/>
      <c r="H99"/>
      <c r="I99"/>
      <c r="J99"/>
      <c r="K99"/>
      <c r="L99"/>
      <c r="M99"/>
    </row>
    <row r="100" spans="5:13">
      <c r="E100"/>
      <c r="F100"/>
      <c r="G100"/>
      <c r="H100"/>
      <c r="I100"/>
      <c r="J100"/>
      <c r="K100"/>
      <c r="L100"/>
      <c r="M100"/>
    </row>
    <row r="101" spans="5:13">
      <c r="E101"/>
      <c r="F101"/>
      <c r="G101"/>
      <c r="H101"/>
      <c r="I101"/>
      <c r="J101"/>
      <c r="K101"/>
      <c r="L101"/>
      <c r="M101"/>
    </row>
    <row r="102" spans="5:13">
      <c r="E102"/>
      <c r="F102"/>
      <c r="G102"/>
      <c r="H102"/>
      <c r="I102"/>
      <c r="J102"/>
      <c r="K102"/>
      <c r="L102"/>
      <c r="M102"/>
    </row>
    <row r="103" spans="5:13">
      <c r="E103"/>
      <c r="F103"/>
      <c r="G103"/>
      <c r="H103"/>
      <c r="I103"/>
      <c r="J103"/>
      <c r="K103"/>
      <c r="L103"/>
      <c r="M103"/>
    </row>
    <row r="104" spans="5:13">
      <c r="E104"/>
      <c r="F104"/>
      <c r="G104"/>
      <c r="H104"/>
      <c r="I104"/>
      <c r="J104"/>
      <c r="K104"/>
      <c r="L104"/>
      <c r="M104"/>
    </row>
    <row r="105" spans="5:13">
      <c r="E105"/>
      <c r="F105"/>
      <c r="G105"/>
      <c r="H105"/>
      <c r="I105"/>
      <c r="J105"/>
      <c r="K105"/>
      <c r="L105"/>
      <c r="M105"/>
    </row>
    <row r="106" spans="5:13">
      <c r="E106"/>
      <c r="F106"/>
      <c r="G106"/>
      <c r="H106"/>
      <c r="I106"/>
      <c r="J106"/>
      <c r="K106"/>
      <c r="L106"/>
      <c r="M106"/>
    </row>
    <row r="107" spans="5:13">
      <c r="E107"/>
      <c r="F107"/>
      <c r="G107"/>
      <c r="H107"/>
      <c r="I107"/>
      <c r="J107"/>
      <c r="K107"/>
      <c r="L107"/>
      <c r="M107"/>
    </row>
    <row r="108" spans="5:13">
      <c r="E108"/>
      <c r="F108"/>
      <c r="G108"/>
      <c r="H108"/>
      <c r="I108"/>
      <c r="J108"/>
      <c r="K108"/>
      <c r="L108"/>
      <c r="M108"/>
    </row>
    <row r="109" spans="5:13">
      <c r="E109"/>
      <c r="F109"/>
      <c r="G109"/>
      <c r="H109"/>
      <c r="I109"/>
      <c r="J109"/>
      <c r="K109"/>
      <c r="L109"/>
      <c r="M109"/>
    </row>
    <row r="110" spans="5:13">
      <c r="E110"/>
      <c r="F110"/>
      <c r="G110"/>
      <c r="H110"/>
      <c r="I110"/>
      <c r="J110"/>
      <c r="K110"/>
      <c r="L110"/>
      <c r="M110"/>
    </row>
    <row r="111" spans="5:13">
      <c r="E111"/>
      <c r="F111"/>
      <c r="G111"/>
      <c r="H111"/>
      <c r="I111"/>
      <c r="J111"/>
      <c r="K111"/>
      <c r="L111"/>
      <c r="M111"/>
    </row>
    <row r="112" spans="5:13">
      <c r="E112"/>
      <c r="F112"/>
      <c r="G112"/>
      <c r="H112"/>
      <c r="I112"/>
      <c r="J112"/>
      <c r="K112"/>
      <c r="L112"/>
      <c r="M112"/>
    </row>
    <row r="113" spans="5:13">
      <c r="E113"/>
      <c r="F113"/>
      <c r="G113"/>
      <c r="H113"/>
      <c r="I113"/>
      <c r="J113"/>
      <c r="K113"/>
      <c r="L113"/>
      <c r="M113"/>
    </row>
    <row r="114" spans="5:13">
      <c r="E114"/>
      <c r="F114"/>
      <c r="G114"/>
      <c r="H114"/>
      <c r="I114"/>
      <c r="J114"/>
      <c r="K114"/>
      <c r="L114"/>
      <c r="M114"/>
    </row>
    <row r="115" spans="5:13">
      <c r="E115"/>
      <c r="F115"/>
      <c r="G115"/>
      <c r="H115"/>
      <c r="I115"/>
      <c r="J115"/>
      <c r="K115"/>
      <c r="L115"/>
      <c r="M115"/>
    </row>
    <row r="116" spans="5:13">
      <c r="E116"/>
      <c r="F116"/>
      <c r="G116"/>
      <c r="H116"/>
      <c r="I116"/>
      <c r="J116"/>
      <c r="K116"/>
      <c r="L116"/>
      <c r="M116"/>
    </row>
    <row r="117" spans="5:13">
      <c r="E117"/>
      <c r="F117"/>
      <c r="G117"/>
      <c r="H117"/>
      <c r="I117"/>
      <c r="J117"/>
      <c r="K117"/>
      <c r="L117"/>
      <c r="M117"/>
    </row>
    <row r="118" spans="5:13">
      <c r="E118"/>
      <c r="F118"/>
      <c r="G118"/>
      <c r="H118"/>
      <c r="I118"/>
      <c r="J118"/>
      <c r="K118"/>
      <c r="L118"/>
      <c r="M118"/>
    </row>
    <row r="119" spans="5:13">
      <c r="E119"/>
      <c r="F119"/>
      <c r="G119"/>
      <c r="H119"/>
      <c r="I119"/>
      <c r="J119"/>
      <c r="K119"/>
      <c r="L119"/>
      <c r="M119"/>
    </row>
    <row r="120" spans="5:13">
      <c r="E120"/>
      <c r="F120"/>
      <c r="G120"/>
      <c r="H120"/>
      <c r="I120"/>
      <c r="J120"/>
      <c r="K120"/>
      <c r="L120"/>
      <c r="M120"/>
    </row>
    <row r="121" spans="5:13">
      <c r="E121"/>
      <c r="F121"/>
      <c r="G121"/>
      <c r="H121"/>
      <c r="I121"/>
      <c r="J121"/>
      <c r="K121"/>
      <c r="L121"/>
      <c r="M121"/>
    </row>
    <row r="122" spans="5:13">
      <c r="E122"/>
      <c r="F122"/>
      <c r="G122"/>
      <c r="H122"/>
      <c r="I122"/>
      <c r="J122"/>
      <c r="K122"/>
      <c r="L122"/>
      <c r="M122"/>
    </row>
    <row r="123" spans="5:13">
      <c r="E123"/>
      <c r="F123"/>
      <c r="G123"/>
      <c r="H123"/>
      <c r="I123"/>
      <c r="J123"/>
      <c r="K123"/>
      <c r="L123"/>
      <c r="M123"/>
    </row>
    <row r="124" spans="5:13">
      <c r="E124"/>
      <c r="F124"/>
      <c r="G124"/>
      <c r="H124"/>
      <c r="I124"/>
      <c r="J124"/>
      <c r="K124"/>
      <c r="L124"/>
      <c r="M124"/>
    </row>
    <row r="125" spans="5:13">
      <c r="E125"/>
      <c r="F125"/>
      <c r="G125"/>
      <c r="H125"/>
      <c r="I125"/>
      <c r="J125"/>
      <c r="K125"/>
      <c r="L125"/>
      <c r="M125"/>
    </row>
    <row r="126" spans="5:13">
      <c r="E126"/>
      <c r="F126"/>
      <c r="G126"/>
      <c r="H126"/>
      <c r="I126"/>
      <c r="J126"/>
      <c r="K126"/>
      <c r="L126"/>
      <c r="M126"/>
    </row>
    <row r="127" spans="5:13">
      <c r="E127"/>
      <c r="F127"/>
      <c r="G127"/>
      <c r="H127"/>
      <c r="I127"/>
      <c r="J127"/>
      <c r="K127"/>
      <c r="L127"/>
      <c r="M127"/>
    </row>
    <row r="128" spans="5:13">
      <c r="E128"/>
      <c r="F128"/>
      <c r="G128"/>
      <c r="H128"/>
      <c r="I128"/>
      <c r="J128"/>
      <c r="K128"/>
      <c r="L128"/>
      <c r="M128"/>
    </row>
    <row r="129" spans="5:13">
      <c r="E129"/>
      <c r="F129"/>
      <c r="G129"/>
      <c r="H129"/>
      <c r="I129"/>
      <c r="J129"/>
      <c r="K129"/>
      <c r="L129"/>
      <c r="M129"/>
    </row>
    <row r="130" spans="5:13">
      <c r="E130"/>
      <c r="F130"/>
      <c r="G130"/>
      <c r="H130"/>
      <c r="I130"/>
      <c r="J130"/>
      <c r="K130"/>
      <c r="L130"/>
      <c r="M130"/>
    </row>
    <row r="131" spans="5:13">
      <c r="E131"/>
      <c r="F131"/>
      <c r="G131"/>
      <c r="H131"/>
      <c r="I131"/>
      <c r="J131"/>
      <c r="K131"/>
      <c r="L131"/>
      <c r="M131"/>
    </row>
    <row r="132" spans="5:13">
      <c r="E132"/>
      <c r="F132"/>
      <c r="G132"/>
      <c r="H132"/>
      <c r="I132"/>
      <c r="J132"/>
      <c r="K132"/>
      <c r="L132"/>
      <c r="M132"/>
    </row>
    <row r="133" spans="5:13">
      <c r="E133"/>
      <c r="F133"/>
      <c r="G133"/>
      <c r="H133"/>
      <c r="I133"/>
      <c r="J133"/>
      <c r="K133"/>
      <c r="L133"/>
      <c r="M133"/>
    </row>
    <row r="134" spans="5:13">
      <c r="E134"/>
      <c r="F134"/>
      <c r="G134"/>
      <c r="H134"/>
      <c r="I134"/>
      <c r="J134"/>
      <c r="K134"/>
      <c r="L134"/>
      <c r="M134"/>
    </row>
    <row r="135" spans="5:13">
      <c r="E135"/>
      <c r="F135"/>
      <c r="G135"/>
      <c r="H135"/>
      <c r="I135"/>
      <c r="J135"/>
      <c r="K135"/>
      <c r="L135"/>
      <c r="M135"/>
    </row>
    <row r="136" spans="5:13">
      <c r="E136"/>
      <c r="F136"/>
      <c r="G136"/>
      <c r="H136"/>
      <c r="I136"/>
      <c r="J136"/>
      <c r="K136"/>
      <c r="L136"/>
      <c r="M136"/>
    </row>
    <row r="137" spans="5:13">
      <c r="E137"/>
      <c r="F137"/>
      <c r="G137"/>
      <c r="H137"/>
      <c r="I137"/>
      <c r="J137"/>
      <c r="K137"/>
      <c r="L137"/>
      <c r="M137"/>
    </row>
    <row r="138" spans="5:13">
      <c r="E138"/>
      <c r="F138"/>
      <c r="G138"/>
      <c r="H138"/>
      <c r="I138"/>
      <c r="J138"/>
      <c r="K138"/>
      <c r="L138"/>
      <c r="M138"/>
    </row>
    <row r="139" spans="5:13">
      <c r="E139"/>
      <c r="F139"/>
      <c r="G139"/>
      <c r="H139"/>
      <c r="I139"/>
      <c r="J139"/>
      <c r="K139"/>
      <c r="L139"/>
      <c r="M139"/>
    </row>
    <row r="140" spans="5:13">
      <c r="E140"/>
      <c r="F140"/>
      <c r="G140"/>
      <c r="H140"/>
      <c r="I140"/>
      <c r="J140"/>
      <c r="K140"/>
      <c r="L140"/>
      <c r="M140"/>
    </row>
    <row r="141" spans="5:13">
      <c r="E141"/>
      <c r="F141"/>
      <c r="G141"/>
      <c r="H141"/>
      <c r="I141"/>
      <c r="J141"/>
      <c r="K141"/>
      <c r="L141"/>
      <c r="M141"/>
    </row>
    <row r="142" spans="5:13">
      <c r="E142"/>
      <c r="F142"/>
      <c r="G142"/>
      <c r="H142"/>
      <c r="I142"/>
      <c r="J142"/>
      <c r="K142"/>
      <c r="L142"/>
      <c r="M142"/>
    </row>
    <row r="143" spans="5:13">
      <c r="E143"/>
      <c r="F143"/>
      <c r="G143"/>
      <c r="H143"/>
      <c r="I143"/>
      <c r="J143"/>
      <c r="K143"/>
      <c r="L143"/>
      <c r="M143"/>
    </row>
    <row r="144" spans="5:13">
      <c r="E144"/>
      <c r="F144"/>
      <c r="G144"/>
      <c r="H144"/>
      <c r="I144"/>
      <c r="J144"/>
      <c r="K144"/>
      <c r="L144"/>
      <c r="M144"/>
    </row>
    <row r="145" spans="5:13">
      <c r="E145"/>
      <c r="F145"/>
      <c r="G145"/>
      <c r="H145"/>
      <c r="I145"/>
      <c r="J145"/>
      <c r="K145"/>
      <c r="L145"/>
      <c r="M145"/>
    </row>
    <row r="146" spans="5:13">
      <c r="E146"/>
      <c r="F146"/>
      <c r="G146"/>
      <c r="H146"/>
      <c r="I146"/>
      <c r="J146"/>
      <c r="K146"/>
      <c r="L146"/>
      <c r="M146"/>
    </row>
    <row r="147" spans="5:13">
      <c r="E147"/>
      <c r="F147"/>
      <c r="G147"/>
      <c r="H147"/>
      <c r="I147"/>
      <c r="J147"/>
      <c r="K147"/>
      <c r="L147"/>
      <c r="M147"/>
    </row>
    <row r="148" spans="5:13">
      <c r="E148"/>
      <c r="F148"/>
      <c r="G148"/>
      <c r="H148"/>
      <c r="I148"/>
      <c r="J148"/>
      <c r="K148"/>
      <c r="L148"/>
      <c r="M148"/>
    </row>
    <row r="149" spans="5:13">
      <c r="E149"/>
      <c r="F149"/>
      <c r="G149"/>
      <c r="H149"/>
      <c r="I149"/>
      <c r="J149"/>
      <c r="K149"/>
      <c r="L149"/>
      <c r="M149"/>
    </row>
    <row r="150" spans="5:13">
      <c r="E150"/>
      <c r="F150"/>
      <c r="G150"/>
      <c r="H150"/>
      <c r="I150"/>
      <c r="J150"/>
      <c r="K150"/>
      <c r="L150"/>
      <c r="M150"/>
    </row>
    <row r="151" spans="5:13">
      <c r="E151"/>
      <c r="F151"/>
      <c r="G151"/>
      <c r="H151"/>
      <c r="I151"/>
      <c r="J151"/>
      <c r="K151"/>
      <c r="L151"/>
      <c r="M151"/>
    </row>
    <row r="152" spans="5:13">
      <c r="E152"/>
      <c r="F152"/>
      <c r="G152"/>
      <c r="H152"/>
      <c r="I152"/>
      <c r="J152"/>
      <c r="K152"/>
      <c r="L152"/>
      <c r="M152"/>
    </row>
    <row r="153" spans="5:13">
      <c r="E153"/>
      <c r="F153"/>
      <c r="G153"/>
      <c r="H153"/>
      <c r="I153"/>
      <c r="J153"/>
      <c r="K153"/>
      <c r="L153"/>
      <c r="M153"/>
    </row>
    <row r="154" spans="5:13">
      <c r="E154"/>
      <c r="F154"/>
      <c r="G154"/>
      <c r="H154"/>
      <c r="I154"/>
      <c r="J154"/>
      <c r="K154"/>
      <c r="L154"/>
      <c r="M154"/>
    </row>
    <row r="155" spans="5:13">
      <c r="E155"/>
      <c r="F155"/>
      <c r="G155"/>
      <c r="H155"/>
      <c r="I155"/>
      <c r="J155"/>
      <c r="K155"/>
      <c r="L155"/>
      <c r="M155"/>
    </row>
    <row r="156" spans="5:13">
      <c r="E156"/>
      <c r="F156"/>
      <c r="G156"/>
      <c r="H156"/>
      <c r="I156"/>
      <c r="J156"/>
      <c r="K156"/>
      <c r="L156"/>
      <c r="M156"/>
    </row>
    <row r="157" spans="5:13">
      <c r="E157"/>
      <c r="F157"/>
      <c r="G157"/>
      <c r="H157"/>
      <c r="I157"/>
      <c r="J157"/>
      <c r="K157"/>
      <c r="L157"/>
      <c r="M157"/>
    </row>
    <row r="158" spans="5:13">
      <c r="E158"/>
      <c r="F158"/>
      <c r="G158"/>
      <c r="H158"/>
      <c r="I158"/>
      <c r="J158"/>
      <c r="K158"/>
      <c r="L158"/>
      <c r="M158"/>
    </row>
    <row r="159" spans="5:13">
      <c r="E159"/>
      <c r="F159"/>
      <c r="G159"/>
      <c r="H159"/>
      <c r="I159"/>
      <c r="J159"/>
      <c r="K159"/>
      <c r="L159"/>
      <c r="M159"/>
    </row>
    <row r="160" spans="5:13">
      <c r="E160"/>
      <c r="F160"/>
      <c r="G160"/>
      <c r="H160"/>
      <c r="I160"/>
      <c r="J160"/>
      <c r="K160"/>
      <c r="L160"/>
      <c r="M160"/>
    </row>
    <row r="161" spans="5:13">
      <c r="E161"/>
      <c r="F161"/>
      <c r="G161"/>
      <c r="H161"/>
      <c r="I161"/>
      <c r="J161"/>
      <c r="K161"/>
      <c r="L161"/>
      <c r="M161"/>
    </row>
    <row r="162" spans="5:13">
      <c r="E162"/>
      <c r="F162"/>
      <c r="G162"/>
      <c r="H162"/>
      <c r="I162"/>
      <c r="J162"/>
      <c r="K162"/>
      <c r="L162"/>
      <c r="M162"/>
    </row>
    <row r="163" spans="5:13">
      <c r="E163"/>
      <c r="F163"/>
      <c r="G163"/>
      <c r="H163"/>
      <c r="I163"/>
      <c r="J163"/>
      <c r="K163"/>
      <c r="L163"/>
      <c r="M163"/>
    </row>
    <row r="164" spans="5:13">
      <c r="E164"/>
      <c r="F164"/>
      <c r="G164"/>
      <c r="H164"/>
      <c r="I164"/>
      <c r="J164"/>
      <c r="K164"/>
      <c r="L164"/>
      <c r="M164"/>
    </row>
    <row r="165" spans="5:13">
      <c r="E165"/>
      <c r="F165"/>
      <c r="G165"/>
      <c r="H165"/>
      <c r="I165"/>
      <c r="J165"/>
      <c r="K165"/>
      <c r="L165"/>
      <c r="M165"/>
    </row>
    <row r="166" spans="5:13">
      <c r="E166"/>
      <c r="F166"/>
      <c r="G166"/>
      <c r="H166"/>
      <c r="I166"/>
      <c r="J166"/>
      <c r="K166"/>
      <c r="L166"/>
      <c r="M166"/>
    </row>
    <row r="167" spans="5:13">
      <c r="E167"/>
      <c r="F167"/>
      <c r="G167"/>
      <c r="H167"/>
      <c r="I167"/>
      <c r="J167"/>
      <c r="K167"/>
      <c r="L167"/>
      <c r="M167"/>
    </row>
    <row r="168" spans="5:13">
      <c r="E168"/>
      <c r="F168"/>
      <c r="G168"/>
      <c r="H168"/>
      <c r="I168"/>
      <c r="J168"/>
      <c r="K168"/>
      <c r="L168"/>
      <c r="M168"/>
    </row>
    <row r="169" spans="5:13">
      <c r="E169"/>
      <c r="F169"/>
      <c r="G169"/>
      <c r="H169"/>
      <c r="I169"/>
      <c r="J169"/>
      <c r="K169"/>
      <c r="L169"/>
      <c r="M169"/>
    </row>
    <row r="170" spans="5:13">
      <c r="E170"/>
      <c r="F170"/>
      <c r="G170"/>
      <c r="H170"/>
      <c r="I170"/>
      <c r="J170"/>
      <c r="K170"/>
      <c r="L170"/>
      <c r="M170"/>
    </row>
    <row r="171" spans="5:13">
      <c r="E171"/>
      <c r="F171"/>
      <c r="G171"/>
      <c r="H171"/>
      <c r="I171"/>
      <c r="J171"/>
      <c r="K171"/>
      <c r="L171"/>
      <c r="M171"/>
    </row>
    <row r="172" spans="5:13">
      <c r="E172"/>
      <c r="F172"/>
      <c r="G172"/>
      <c r="H172"/>
      <c r="I172"/>
      <c r="J172"/>
      <c r="K172"/>
      <c r="L172"/>
      <c r="M172"/>
    </row>
    <row r="173" spans="5:13">
      <c r="E173"/>
      <c r="F173"/>
      <c r="G173"/>
      <c r="H173"/>
      <c r="I173"/>
      <c r="J173"/>
      <c r="K173"/>
      <c r="L173"/>
      <c r="M173"/>
    </row>
    <row r="174" spans="5:13">
      <c r="E174"/>
      <c r="F174"/>
      <c r="G174"/>
      <c r="H174"/>
      <c r="I174"/>
      <c r="J174"/>
      <c r="K174"/>
      <c r="L174"/>
      <c r="M174"/>
    </row>
    <row r="175" spans="5:13">
      <c r="E175"/>
      <c r="F175"/>
      <c r="G175"/>
      <c r="H175"/>
      <c r="I175"/>
      <c r="J175"/>
      <c r="K175"/>
      <c r="L175"/>
      <c r="M175"/>
    </row>
    <row r="176" spans="5:13">
      <c r="E176"/>
      <c r="F176"/>
      <c r="G176"/>
      <c r="H176"/>
      <c r="I176"/>
      <c r="J176"/>
      <c r="K176"/>
      <c r="L176"/>
      <c r="M176"/>
    </row>
    <row r="177" spans="5:13">
      <c r="E177"/>
      <c r="F177"/>
      <c r="G177"/>
      <c r="H177"/>
      <c r="I177"/>
      <c r="J177"/>
      <c r="K177"/>
      <c r="L177"/>
      <c r="M177"/>
    </row>
    <row r="178" spans="5:13">
      <c r="E178"/>
      <c r="F178"/>
      <c r="G178"/>
      <c r="H178"/>
      <c r="I178"/>
      <c r="J178"/>
      <c r="K178"/>
      <c r="L178"/>
      <c r="M178"/>
    </row>
    <row r="179" spans="5:13">
      <c r="E179"/>
      <c r="F179"/>
      <c r="G179"/>
      <c r="H179"/>
      <c r="I179"/>
      <c r="J179"/>
      <c r="K179"/>
      <c r="L179"/>
      <c r="M179"/>
    </row>
    <row r="180" spans="5:13">
      <c r="E180"/>
      <c r="F180"/>
      <c r="G180"/>
      <c r="H180"/>
      <c r="I180"/>
      <c r="J180"/>
      <c r="K180"/>
      <c r="L180"/>
      <c r="M180"/>
    </row>
    <row r="181" spans="5:13">
      <c r="E181"/>
      <c r="F181"/>
      <c r="G181"/>
      <c r="H181"/>
      <c r="I181"/>
      <c r="J181"/>
      <c r="K181"/>
      <c r="L181"/>
      <c r="M181"/>
    </row>
    <row r="182" spans="5:13">
      <c r="E182"/>
      <c r="F182"/>
      <c r="G182"/>
      <c r="H182"/>
      <c r="I182"/>
      <c r="J182"/>
      <c r="K182"/>
      <c r="L182"/>
      <c r="M182"/>
    </row>
    <row r="183" spans="5:13">
      <c r="E183"/>
      <c r="F183"/>
      <c r="G183"/>
      <c r="H183"/>
      <c r="I183"/>
      <c r="J183"/>
      <c r="K183"/>
      <c r="L183"/>
      <c r="M183"/>
    </row>
    <row r="184" spans="5:13">
      <c r="E184"/>
      <c r="F184"/>
      <c r="G184"/>
      <c r="H184"/>
      <c r="I184"/>
      <c r="J184"/>
      <c r="K184"/>
      <c r="L184"/>
      <c r="M184"/>
    </row>
    <row r="185" spans="5:13">
      <c r="E185"/>
      <c r="F185"/>
      <c r="G185"/>
      <c r="H185"/>
      <c r="I185"/>
      <c r="J185"/>
      <c r="K185"/>
      <c r="L185"/>
      <c r="M185"/>
    </row>
    <row r="186" spans="5:13">
      <c r="E186"/>
      <c r="F186"/>
      <c r="G186"/>
      <c r="H186"/>
      <c r="I186"/>
      <c r="J186"/>
      <c r="K186"/>
      <c r="L186"/>
      <c r="M186"/>
    </row>
    <row r="187" spans="5:13">
      <c r="E187"/>
      <c r="F187"/>
      <c r="G187"/>
      <c r="H187"/>
      <c r="I187"/>
      <c r="J187"/>
      <c r="K187"/>
      <c r="L187"/>
      <c r="M187"/>
    </row>
    <row r="188" spans="5:13">
      <c r="E188"/>
      <c r="F188"/>
      <c r="G188"/>
      <c r="H188"/>
      <c r="I188"/>
      <c r="J188"/>
      <c r="K188"/>
      <c r="L188"/>
      <c r="M188"/>
    </row>
    <row r="189" spans="5:13">
      <c r="E189"/>
      <c r="F189"/>
      <c r="G189"/>
      <c r="H189"/>
      <c r="I189"/>
      <c r="J189"/>
      <c r="K189"/>
      <c r="L189"/>
      <c r="M189"/>
    </row>
    <row r="190" spans="5:13">
      <c r="E190"/>
      <c r="F190"/>
      <c r="G190"/>
      <c r="H190"/>
      <c r="I190"/>
      <c r="J190"/>
      <c r="K190"/>
      <c r="L190"/>
      <c r="M190"/>
    </row>
    <row r="191" spans="5:13">
      <c r="E191"/>
      <c r="F191"/>
      <c r="G191"/>
      <c r="H191"/>
      <c r="I191"/>
      <c r="J191"/>
      <c r="K191"/>
      <c r="L191"/>
      <c r="M191"/>
    </row>
    <row r="192" spans="5:13">
      <c r="E192"/>
      <c r="F192"/>
      <c r="G192"/>
      <c r="H192"/>
      <c r="I192"/>
      <c r="J192"/>
      <c r="K192"/>
      <c r="L192"/>
      <c r="M192"/>
    </row>
    <row r="193" spans="5:13">
      <c r="E193"/>
      <c r="F193"/>
      <c r="G193"/>
      <c r="H193"/>
      <c r="I193"/>
      <c r="J193"/>
      <c r="K193"/>
      <c r="L193"/>
      <c r="M193"/>
    </row>
    <row r="194" spans="5:13">
      <c r="E194"/>
      <c r="F194"/>
      <c r="G194"/>
      <c r="H194"/>
      <c r="I194"/>
      <c r="J194"/>
      <c r="K194"/>
      <c r="L194"/>
      <c r="M194"/>
    </row>
    <row r="195" spans="5:13">
      <c r="E195"/>
      <c r="F195"/>
      <c r="G195"/>
      <c r="H195"/>
      <c r="I195"/>
      <c r="J195"/>
      <c r="K195"/>
      <c r="L195"/>
      <c r="M195"/>
    </row>
    <row r="196" spans="5:13">
      <c r="E196"/>
      <c r="F196"/>
      <c r="G196"/>
      <c r="H196"/>
      <c r="I196"/>
      <c r="J196"/>
      <c r="K196"/>
      <c r="L196"/>
      <c r="M196"/>
    </row>
    <row r="197" spans="5:13">
      <c r="E197"/>
      <c r="F197"/>
      <c r="G197"/>
      <c r="H197"/>
      <c r="I197"/>
      <c r="J197"/>
      <c r="K197"/>
      <c r="L197"/>
      <c r="M197"/>
    </row>
    <row r="198" spans="5:13">
      <c r="E198"/>
      <c r="F198"/>
      <c r="G198"/>
      <c r="H198"/>
      <c r="I198"/>
      <c r="J198"/>
      <c r="K198"/>
      <c r="L198"/>
      <c r="M198"/>
    </row>
    <row r="199" spans="5:13">
      <c r="E199"/>
      <c r="F199"/>
      <c r="G199"/>
      <c r="H199"/>
      <c r="I199"/>
      <c r="J199"/>
      <c r="K199"/>
      <c r="L199"/>
      <c r="M199"/>
    </row>
    <row r="200" spans="5:13">
      <c r="E200"/>
      <c r="F200"/>
      <c r="G200"/>
      <c r="H200"/>
      <c r="I200"/>
      <c r="J200"/>
      <c r="K200"/>
      <c r="L200"/>
      <c r="M200"/>
    </row>
    <row r="201" spans="5:13">
      <c r="E201"/>
      <c r="F201"/>
      <c r="G201"/>
      <c r="H201"/>
      <c r="I201"/>
      <c r="J201"/>
      <c r="K201"/>
      <c r="L201"/>
      <c r="M201"/>
    </row>
    <row r="202" spans="5:13">
      <c r="E202"/>
      <c r="F202"/>
      <c r="G202"/>
      <c r="H202"/>
      <c r="I202"/>
      <c r="J202"/>
      <c r="K202"/>
      <c r="L202"/>
      <c r="M202"/>
    </row>
    <row r="203" spans="5:13">
      <c r="E203"/>
      <c r="F203"/>
      <c r="G203"/>
      <c r="H203"/>
      <c r="I203"/>
      <c r="J203"/>
      <c r="K203"/>
      <c r="L203"/>
      <c r="M203"/>
    </row>
    <row r="204" spans="5:13">
      <c r="E204"/>
      <c r="F204"/>
      <c r="G204"/>
      <c r="H204"/>
      <c r="I204"/>
      <c r="J204"/>
      <c r="K204"/>
      <c r="L204"/>
      <c r="M204"/>
    </row>
    <row r="205" spans="5:13">
      <c r="E205"/>
      <c r="F205"/>
      <c r="G205"/>
      <c r="H205"/>
      <c r="I205"/>
      <c r="J205"/>
      <c r="K205"/>
      <c r="L205"/>
      <c r="M205"/>
    </row>
    <row r="206" spans="5:13">
      <c r="E206"/>
      <c r="F206"/>
      <c r="G206"/>
      <c r="H206"/>
      <c r="I206"/>
      <c r="J206"/>
      <c r="K206"/>
      <c r="L206"/>
      <c r="M206"/>
    </row>
    <row r="207" spans="5:13">
      <c r="E207"/>
      <c r="F207"/>
      <c r="G207"/>
      <c r="H207"/>
      <c r="I207"/>
      <c r="J207"/>
      <c r="K207"/>
      <c r="L207"/>
      <c r="M207"/>
    </row>
    <row r="208" spans="5:13">
      <c r="E208"/>
      <c r="F208"/>
      <c r="G208"/>
      <c r="H208"/>
      <c r="I208"/>
      <c r="J208"/>
      <c r="K208"/>
      <c r="L208"/>
      <c r="M208"/>
    </row>
    <row r="209" spans="5:13">
      <c r="E209"/>
      <c r="F209"/>
      <c r="G209"/>
      <c r="H209"/>
      <c r="I209"/>
      <c r="J209"/>
      <c r="K209"/>
      <c r="L209"/>
      <c r="M209"/>
    </row>
    <row r="210" spans="5:13">
      <c r="E210"/>
      <c r="F210"/>
      <c r="G210"/>
      <c r="H210"/>
      <c r="I210"/>
      <c r="J210"/>
      <c r="K210"/>
      <c r="L210"/>
      <c r="M210"/>
    </row>
    <row r="211" spans="5:13">
      <c r="E211"/>
      <c r="F211"/>
      <c r="G211"/>
      <c r="H211"/>
      <c r="I211"/>
      <c r="J211"/>
      <c r="K211"/>
      <c r="L211"/>
      <c r="M211"/>
    </row>
    <row r="212" spans="5:13">
      <c r="E212"/>
      <c r="F212"/>
      <c r="G212"/>
      <c r="H212"/>
      <c r="I212"/>
      <c r="J212"/>
      <c r="K212"/>
      <c r="L212"/>
      <c r="M212"/>
    </row>
    <row r="213" spans="5:13">
      <c r="E213"/>
      <c r="F213"/>
      <c r="G213"/>
      <c r="H213"/>
      <c r="I213"/>
      <c r="J213"/>
      <c r="K213"/>
      <c r="L213"/>
      <c r="M213"/>
    </row>
    <row r="214" spans="5:13">
      <c r="E214"/>
      <c r="F214"/>
      <c r="G214"/>
      <c r="H214"/>
      <c r="I214"/>
      <c r="J214"/>
      <c r="K214"/>
      <c r="L214"/>
      <c r="M214"/>
    </row>
    <row r="215" spans="5:13">
      <c r="E215"/>
      <c r="F215"/>
      <c r="G215"/>
      <c r="H215"/>
      <c r="I215"/>
      <c r="J215"/>
      <c r="K215"/>
      <c r="L215"/>
      <c r="M215"/>
    </row>
    <row r="216" spans="5:13">
      <c r="E216"/>
      <c r="F216"/>
      <c r="G216"/>
      <c r="H216"/>
      <c r="I216"/>
      <c r="J216"/>
      <c r="K216"/>
      <c r="L216"/>
      <c r="M216"/>
    </row>
    <row r="217" spans="5:13">
      <c r="E217"/>
      <c r="F217"/>
      <c r="G217"/>
      <c r="H217"/>
      <c r="I217"/>
      <c r="J217"/>
      <c r="K217"/>
      <c r="L217"/>
      <c r="M217"/>
    </row>
    <row r="218" spans="5:13">
      <c r="E218"/>
      <c r="F218"/>
      <c r="G218"/>
      <c r="H218"/>
      <c r="I218"/>
      <c r="J218"/>
      <c r="K218"/>
      <c r="L218"/>
      <c r="M218"/>
    </row>
    <row r="219" spans="5:13">
      <c r="E219"/>
      <c r="F219"/>
      <c r="G219"/>
      <c r="H219"/>
      <c r="I219"/>
      <c r="J219"/>
      <c r="K219"/>
      <c r="L219"/>
      <c r="M219"/>
    </row>
    <row r="220" spans="5:13">
      <c r="E220"/>
      <c r="F220"/>
      <c r="G220"/>
      <c r="H220"/>
      <c r="I220"/>
      <c r="J220"/>
      <c r="K220"/>
      <c r="L220"/>
      <c r="M220"/>
    </row>
    <row r="221" spans="5:13">
      <c r="E221"/>
      <c r="F221"/>
      <c r="G221"/>
      <c r="H221"/>
      <c r="I221"/>
      <c r="J221"/>
      <c r="K221"/>
      <c r="L221"/>
      <c r="M221"/>
    </row>
    <row r="222" spans="5:13">
      <c r="E222"/>
      <c r="F222"/>
      <c r="G222"/>
      <c r="H222"/>
      <c r="I222"/>
      <c r="J222"/>
      <c r="K222"/>
      <c r="L222"/>
      <c r="M222"/>
    </row>
    <row r="223" spans="5:13">
      <c r="E223"/>
      <c r="F223"/>
      <c r="G223"/>
      <c r="H223"/>
      <c r="I223"/>
      <c r="J223"/>
      <c r="K223"/>
      <c r="L223"/>
      <c r="M223"/>
    </row>
    <row r="224" spans="5:13">
      <c r="E224"/>
      <c r="F224"/>
      <c r="G224"/>
      <c r="H224"/>
      <c r="I224"/>
      <c r="J224"/>
      <c r="K224"/>
      <c r="L224"/>
      <c r="M224"/>
    </row>
    <row r="225" spans="5:13">
      <c r="E225"/>
      <c r="F225"/>
      <c r="G225"/>
      <c r="H225"/>
      <c r="I225"/>
      <c r="J225"/>
      <c r="K225"/>
      <c r="L225"/>
      <c r="M225"/>
    </row>
    <row r="226" spans="5:13">
      <c r="E226"/>
      <c r="F226"/>
      <c r="G226"/>
      <c r="H226"/>
      <c r="I226"/>
      <c r="J226"/>
      <c r="K226"/>
      <c r="L226"/>
      <c r="M226"/>
    </row>
    <row r="227" spans="5:13">
      <c r="E227"/>
      <c r="F227"/>
      <c r="G227"/>
      <c r="H227"/>
      <c r="I227"/>
      <c r="J227"/>
      <c r="K227"/>
      <c r="L227"/>
      <c r="M227"/>
    </row>
    <row r="228" spans="5:13">
      <c r="E228"/>
      <c r="F228"/>
      <c r="G228"/>
      <c r="H228"/>
      <c r="I228"/>
      <c r="J228"/>
      <c r="K228"/>
      <c r="L228"/>
      <c r="M228"/>
    </row>
    <row r="229" spans="5:13">
      <c r="E229"/>
      <c r="F229"/>
      <c r="G229"/>
      <c r="H229"/>
      <c r="I229"/>
      <c r="J229"/>
      <c r="K229"/>
      <c r="L229"/>
      <c r="M229"/>
    </row>
    <row r="230" spans="5:13">
      <c r="E230"/>
      <c r="F230"/>
      <c r="G230"/>
      <c r="H230"/>
      <c r="I230"/>
      <c r="J230"/>
      <c r="K230"/>
      <c r="L230"/>
      <c r="M230"/>
    </row>
    <row r="231" spans="5:13">
      <c r="E231"/>
      <c r="F231"/>
      <c r="G231"/>
      <c r="H231"/>
      <c r="I231"/>
      <c r="J231"/>
      <c r="K231"/>
      <c r="L231"/>
      <c r="M231"/>
    </row>
    <row r="232" spans="5:13">
      <c r="E232"/>
      <c r="F232"/>
      <c r="G232"/>
      <c r="H232"/>
      <c r="I232"/>
      <c r="J232"/>
      <c r="K232"/>
      <c r="L232"/>
      <c r="M232"/>
    </row>
    <row r="233" spans="5:13">
      <c r="E233"/>
      <c r="F233"/>
      <c r="G233"/>
      <c r="H233"/>
      <c r="I233"/>
      <c r="J233"/>
      <c r="K233"/>
      <c r="L233"/>
      <c r="M233"/>
    </row>
    <row r="234" spans="5:13">
      <c r="E234"/>
      <c r="F234"/>
      <c r="G234"/>
      <c r="H234"/>
      <c r="I234"/>
      <c r="J234"/>
      <c r="K234"/>
      <c r="L234"/>
      <c r="M234"/>
    </row>
    <row r="235" spans="5:13">
      <c r="E235"/>
      <c r="F235"/>
      <c r="G235"/>
      <c r="H235"/>
      <c r="I235"/>
      <c r="J235"/>
      <c r="K235"/>
      <c r="L235"/>
      <c r="M235"/>
    </row>
    <row r="236" spans="5:13">
      <c r="E236"/>
      <c r="F236"/>
      <c r="G236"/>
      <c r="H236"/>
      <c r="I236"/>
      <c r="J236"/>
      <c r="K236"/>
      <c r="L236"/>
      <c r="M236"/>
    </row>
    <row r="237" spans="5:13">
      <c r="E237"/>
      <c r="F237"/>
      <c r="G237"/>
      <c r="H237"/>
      <c r="I237"/>
      <c r="J237"/>
      <c r="K237"/>
      <c r="L237"/>
      <c r="M237"/>
    </row>
    <row r="238" spans="5:13">
      <c r="E238"/>
      <c r="F238"/>
      <c r="G238"/>
      <c r="H238"/>
      <c r="I238"/>
      <c r="J238"/>
      <c r="K238"/>
      <c r="L238"/>
      <c r="M238"/>
    </row>
    <row r="239" spans="5:13">
      <c r="E239"/>
      <c r="F239"/>
      <c r="G239"/>
      <c r="H239"/>
      <c r="I239"/>
      <c r="J239"/>
      <c r="K239"/>
      <c r="L239"/>
      <c r="M239"/>
    </row>
    <row r="240" spans="5:13">
      <c r="E240"/>
      <c r="F240"/>
      <c r="G240"/>
      <c r="H240"/>
      <c r="I240"/>
      <c r="J240"/>
      <c r="K240"/>
      <c r="L240"/>
      <c r="M240"/>
    </row>
    <row r="241" spans="5:13">
      <c r="E241"/>
      <c r="F241"/>
      <c r="G241"/>
      <c r="H241"/>
      <c r="I241"/>
      <c r="J241"/>
      <c r="K241"/>
      <c r="L241"/>
      <c r="M241"/>
    </row>
    <row r="242" spans="5:13">
      <c r="E242"/>
      <c r="F242"/>
      <c r="G242"/>
      <c r="H242"/>
      <c r="I242"/>
      <c r="J242"/>
      <c r="K242"/>
      <c r="L242"/>
      <c r="M242"/>
    </row>
    <row r="243" spans="5:13">
      <c r="E243"/>
      <c r="F243"/>
      <c r="G243"/>
      <c r="H243"/>
      <c r="I243"/>
      <c r="J243"/>
      <c r="K243"/>
      <c r="L243"/>
      <c r="M243"/>
    </row>
    <row r="244" spans="5:13">
      <c r="E244"/>
      <c r="F244"/>
      <c r="G244"/>
      <c r="H244"/>
      <c r="I244"/>
      <c r="J244"/>
      <c r="K244"/>
      <c r="L244"/>
      <c r="M244"/>
    </row>
    <row r="245" spans="5:13">
      <c r="E245"/>
      <c r="F245"/>
      <c r="G245"/>
      <c r="H245"/>
      <c r="I245"/>
      <c r="J245"/>
      <c r="K245"/>
      <c r="L245"/>
      <c r="M245"/>
    </row>
    <row r="246" spans="5:13">
      <c r="E246"/>
      <c r="F246"/>
      <c r="G246"/>
      <c r="H246"/>
      <c r="I246"/>
      <c r="J246"/>
      <c r="K246"/>
      <c r="L246"/>
      <c r="M246"/>
    </row>
    <row r="247" spans="5:13">
      <c r="E247"/>
      <c r="F247"/>
      <c r="G247"/>
      <c r="H247"/>
      <c r="I247"/>
      <c r="J247"/>
      <c r="K247"/>
      <c r="L247"/>
      <c r="M247"/>
    </row>
    <row r="248" spans="5:13">
      <c r="E248"/>
      <c r="F248"/>
      <c r="G248"/>
      <c r="H248"/>
      <c r="I248"/>
      <c r="J248"/>
      <c r="K248"/>
      <c r="L248"/>
      <c r="M248"/>
    </row>
    <row r="249" spans="5:13">
      <c r="E249"/>
      <c r="F249"/>
      <c r="G249"/>
      <c r="H249"/>
      <c r="I249"/>
      <c r="J249"/>
      <c r="K249"/>
      <c r="L249"/>
      <c r="M249"/>
    </row>
    <row r="250" spans="5:13">
      <c r="E250"/>
      <c r="F250"/>
      <c r="G250"/>
      <c r="H250"/>
      <c r="I250"/>
      <c r="J250"/>
      <c r="K250"/>
      <c r="L250"/>
      <c r="M250"/>
    </row>
    <row r="251" spans="5:13">
      <c r="E251"/>
      <c r="F251"/>
      <c r="G251"/>
      <c r="H251"/>
      <c r="I251"/>
      <c r="J251"/>
      <c r="K251"/>
      <c r="L251"/>
      <c r="M251"/>
    </row>
    <row r="252" spans="5:13">
      <c r="E252"/>
      <c r="F252"/>
      <c r="G252"/>
      <c r="H252"/>
      <c r="I252"/>
      <c r="J252"/>
      <c r="K252"/>
      <c r="L252"/>
      <c r="M252"/>
    </row>
    <row r="253" spans="5:13">
      <c r="E253"/>
      <c r="F253"/>
      <c r="G253"/>
      <c r="H253"/>
      <c r="I253"/>
      <c r="J253"/>
      <c r="K253"/>
      <c r="L253"/>
      <c r="M253"/>
    </row>
    <row r="254" spans="5:13">
      <c r="E254"/>
      <c r="F254"/>
      <c r="G254"/>
      <c r="H254"/>
      <c r="I254"/>
      <c r="J254"/>
      <c r="K254"/>
      <c r="L254"/>
      <c r="M254"/>
    </row>
    <row r="255" spans="5:13">
      <c r="E255"/>
      <c r="F255"/>
      <c r="G255"/>
      <c r="H255"/>
      <c r="I255"/>
      <c r="J255"/>
      <c r="K255"/>
      <c r="L255"/>
      <c r="M255"/>
    </row>
    <row r="256" spans="5:13">
      <c r="E256"/>
      <c r="F256"/>
      <c r="G256"/>
      <c r="H256"/>
      <c r="I256"/>
      <c r="J256"/>
      <c r="K256"/>
      <c r="L256"/>
      <c r="M256"/>
    </row>
    <row r="257" spans="5:13">
      <c r="E257"/>
      <c r="F257"/>
      <c r="G257"/>
      <c r="H257"/>
      <c r="I257"/>
      <c r="J257"/>
      <c r="K257"/>
      <c r="L257"/>
      <c r="M257"/>
    </row>
    <row r="258" spans="5:13">
      <c r="E258"/>
      <c r="F258"/>
      <c r="G258"/>
      <c r="H258"/>
      <c r="I258"/>
      <c r="J258"/>
      <c r="K258"/>
      <c r="L258"/>
      <c r="M258"/>
    </row>
    <row r="259" spans="5:13">
      <c r="E259"/>
      <c r="F259"/>
      <c r="G259"/>
      <c r="H259"/>
      <c r="I259"/>
      <c r="J259"/>
      <c r="K259"/>
      <c r="L259"/>
      <c r="M259"/>
    </row>
    <row r="260" spans="5:13">
      <c r="E260"/>
      <c r="F260"/>
      <c r="G260"/>
      <c r="H260"/>
      <c r="I260"/>
      <c r="J260"/>
      <c r="K260"/>
      <c r="L260"/>
      <c r="M260"/>
    </row>
    <row r="261" spans="5:13">
      <c r="E261"/>
      <c r="F261"/>
      <c r="G261"/>
      <c r="H261"/>
      <c r="I261"/>
      <c r="J261"/>
      <c r="K261"/>
      <c r="L261"/>
      <c r="M261"/>
    </row>
    <row r="262" spans="5:13">
      <c r="E262"/>
      <c r="F262"/>
      <c r="G262"/>
      <c r="H262"/>
      <c r="I262"/>
      <c r="J262"/>
      <c r="K262"/>
      <c r="L262"/>
      <c r="M262"/>
    </row>
    <row r="263" spans="5:13">
      <c r="E263"/>
      <c r="F263"/>
      <c r="G263"/>
      <c r="H263"/>
      <c r="I263"/>
      <c r="J263"/>
      <c r="K263"/>
      <c r="L263"/>
      <c r="M263"/>
    </row>
    <row r="264" spans="5:13">
      <c r="E264"/>
      <c r="F264"/>
      <c r="G264"/>
      <c r="H264"/>
      <c r="I264"/>
      <c r="J264"/>
      <c r="K264"/>
      <c r="L264"/>
      <c r="M264"/>
    </row>
    <row r="265" spans="5:13">
      <c r="E265"/>
      <c r="F265"/>
      <c r="G265"/>
      <c r="H265"/>
      <c r="I265"/>
      <c r="J265"/>
      <c r="K265"/>
      <c r="L265"/>
      <c r="M265"/>
    </row>
    <row r="266" spans="5:13">
      <c r="E266"/>
      <c r="F266"/>
      <c r="G266"/>
      <c r="H266"/>
      <c r="I266"/>
      <c r="J266"/>
      <c r="K266"/>
      <c r="L266"/>
      <c r="M266"/>
    </row>
    <row r="267" spans="5:13">
      <c r="E267"/>
      <c r="F267"/>
      <c r="G267"/>
      <c r="H267"/>
      <c r="I267"/>
      <c r="J267"/>
      <c r="K267"/>
      <c r="L267"/>
      <c r="M267"/>
    </row>
    <row r="268" spans="5:13">
      <c r="E268"/>
      <c r="F268"/>
      <c r="G268"/>
      <c r="H268"/>
      <c r="I268"/>
      <c r="J268"/>
      <c r="K268"/>
      <c r="L268"/>
      <c r="M268"/>
    </row>
    <row r="269" spans="5:13">
      <c r="E269"/>
      <c r="F269"/>
      <c r="G269"/>
      <c r="H269"/>
      <c r="I269"/>
      <c r="J269"/>
      <c r="K269"/>
      <c r="L269"/>
      <c r="M269"/>
    </row>
    <row r="270" spans="5:13">
      <c r="E270"/>
      <c r="F270"/>
      <c r="G270"/>
      <c r="H270"/>
      <c r="I270"/>
      <c r="J270"/>
      <c r="K270"/>
      <c r="L270"/>
      <c r="M270"/>
    </row>
    <row r="271" spans="5:13">
      <c r="E271"/>
      <c r="F271"/>
      <c r="G271"/>
      <c r="H271"/>
      <c r="I271"/>
      <c r="J271"/>
      <c r="K271"/>
      <c r="L271"/>
      <c r="M271"/>
    </row>
    <row r="272" spans="5:13">
      <c r="E272"/>
      <c r="F272"/>
      <c r="G272"/>
      <c r="H272"/>
      <c r="I272"/>
      <c r="J272"/>
      <c r="K272"/>
      <c r="L272"/>
      <c r="M272"/>
    </row>
    <row r="273" spans="5:13">
      <c r="E273"/>
      <c r="F273"/>
      <c r="G273"/>
      <c r="H273"/>
      <c r="I273"/>
      <c r="J273"/>
      <c r="K273"/>
      <c r="L273"/>
      <c r="M273"/>
    </row>
    <row r="274" spans="5:13">
      <c r="E274"/>
      <c r="F274"/>
      <c r="G274"/>
      <c r="H274"/>
      <c r="I274"/>
      <c r="J274"/>
      <c r="K274"/>
      <c r="L274"/>
      <c r="M274"/>
    </row>
    <row r="275" spans="5:13">
      <c r="E275"/>
      <c r="F275"/>
      <c r="G275"/>
      <c r="H275"/>
      <c r="I275"/>
      <c r="J275"/>
      <c r="K275"/>
      <c r="L275"/>
      <c r="M275"/>
    </row>
    <row r="276" spans="5:13">
      <c r="E276"/>
      <c r="F276"/>
      <c r="G276"/>
      <c r="H276"/>
      <c r="I276"/>
      <c r="J276"/>
      <c r="K276"/>
      <c r="L276"/>
      <c r="M276"/>
    </row>
    <row r="277" spans="5:13">
      <c r="E277"/>
      <c r="F277"/>
      <c r="G277"/>
      <c r="H277"/>
      <c r="I277"/>
      <c r="J277"/>
      <c r="K277"/>
      <c r="L277"/>
      <c r="M277"/>
    </row>
    <row r="278" spans="5:13">
      <c r="E278"/>
      <c r="F278"/>
      <c r="G278"/>
      <c r="H278"/>
      <c r="I278"/>
      <c r="J278"/>
      <c r="K278"/>
      <c r="L278"/>
      <c r="M278"/>
    </row>
    <row r="279" spans="5:13">
      <c r="E279"/>
      <c r="F279"/>
      <c r="G279"/>
      <c r="H279"/>
      <c r="I279"/>
      <c r="J279"/>
      <c r="K279"/>
      <c r="L279"/>
      <c r="M279"/>
    </row>
    <row r="280" spans="5:13">
      <c r="E280"/>
      <c r="F280"/>
      <c r="G280"/>
      <c r="H280"/>
      <c r="I280"/>
      <c r="J280"/>
      <c r="K280"/>
      <c r="L280"/>
      <c r="M280"/>
    </row>
    <row r="281" spans="5:13">
      <c r="E281"/>
      <c r="F281"/>
      <c r="G281"/>
      <c r="H281"/>
      <c r="I281"/>
      <c r="J281"/>
      <c r="K281"/>
      <c r="L281"/>
      <c r="M281"/>
    </row>
    <row r="282" spans="5:13">
      <c r="E282"/>
      <c r="F282"/>
      <c r="G282"/>
      <c r="H282"/>
      <c r="I282"/>
      <c r="J282"/>
      <c r="K282"/>
      <c r="L282"/>
      <c r="M282"/>
    </row>
    <row r="283" spans="5:13">
      <c r="E283"/>
      <c r="F283"/>
      <c r="G283"/>
      <c r="H283"/>
      <c r="I283"/>
      <c r="J283"/>
      <c r="K283"/>
      <c r="L283"/>
      <c r="M283"/>
    </row>
    <row r="284" spans="5:13">
      <c r="E284"/>
      <c r="F284"/>
      <c r="G284"/>
      <c r="H284"/>
      <c r="I284"/>
      <c r="J284"/>
      <c r="K284"/>
      <c r="L284"/>
      <c r="M284"/>
    </row>
    <row r="285" spans="5:13">
      <c r="E285"/>
      <c r="F285"/>
      <c r="G285"/>
      <c r="H285"/>
      <c r="I285"/>
      <c r="J285"/>
      <c r="K285"/>
      <c r="L285"/>
      <c r="M285"/>
    </row>
    <row r="286" spans="5:13">
      <c r="E286"/>
      <c r="F286"/>
      <c r="G286"/>
      <c r="H286"/>
      <c r="I286"/>
      <c r="J286"/>
      <c r="K286"/>
      <c r="L286"/>
      <c r="M286"/>
    </row>
    <row r="287" spans="5:13">
      <c r="E287"/>
      <c r="F287"/>
      <c r="G287"/>
      <c r="H287"/>
      <c r="I287"/>
      <c r="J287"/>
      <c r="K287"/>
      <c r="L287"/>
      <c r="M287"/>
    </row>
    <row r="288" spans="5:13">
      <c r="E288"/>
      <c r="F288"/>
      <c r="G288"/>
      <c r="H288"/>
      <c r="I288"/>
      <c r="J288"/>
      <c r="K288"/>
      <c r="L288"/>
      <c r="M288"/>
    </row>
    <row r="289" spans="5:13">
      <c r="E289"/>
      <c r="F289"/>
      <c r="G289"/>
      <c r="H289"/>
      <c r="I289"/>
      <c r="J289"/>
      <c r="K289"/>
      <c r="L289"/>
      <c r="M289"/>
    </row>
    <row r="290" spans="5:13">
      <c r="E290"/>
      <c r="F290"/>
      <c r="G290"/>
      <c r="H290"/>
      <c r="I290"/>
      <c r="J290"/>
      <c r="K290"/>
      <c r="L290"/>
      <c r="M290"/>
    </row>
    <row r="291" spans="5:13">
      <c r="E291"/>
      <c r="F291"/>
      <c r="G291"/>
      <c r="H291"/>
      <c r="I291"/>
      <c r="J291"/>
      <c r="K291"/>
      <c r="L291"/>
      <c r="M291"/>
    </row>
    <row r="292" spans="5:13">
      <c r="E292"/>
      <c r="F292"/>
      <c r="G292"/>
      <c r="H292"/>
      <c r="I292"/>
      <c r="J292"/>
      <c r="K292"/>
      <c r="L292"/>
      <c r="M292"/>
    </row>
    <row r="293" spans="5:13">
      <c r="E293"/>
      <c r="F293"/>
      <c r="G293"/>
      <c r="H293"/>
      <c r="I293"/>
      <c r="J293"/>
      <c r="K293"/>
      <c r="L293"/>
      <c r="M293"/>
    </row>
    <row r="294" spans="5:13">
      <c r="E294"/>
      <c r="F294"/>
      <c r="G294"/>
      <c r="H294"/>
      <c r="I294"/>
      <c r="J294"/>
      <c r="K294"/>
      <c r="L294"/>
      <c r="M294"/>
    </row>
    <row r="295" spans="5:13">
      <c r="E295"/>
      <c r="F295"/>
      <c r="G295"/>
      <c r="H295"/>
      <c r="I295"/>
      <c r="J295"/>
      <c r="K295"/>
      <c r="L295"/>
      <c r="M295"/>
    </row>
    <row r="296" spans="5:13">
      <c r="E296"/>
      <c r="F296"/>
      <c r="G296"/>
      <c r="H296"/>
      <c r="I296"/>
      <c r="J296"/>
      <c r="K296"/>
      <c r="L296"/>
      <c r="M296"/>
    </row>
    <row r="297" spans="5:13">
      <c r="E297"/>
      <c r="F297"/>
      <c r="G297"/>
      <c r="H297"/>
      <c r="I297"/>
      <c r="J297"/>
      <c r="K297"/>
      <c r="L297"/>
      <c r="M297"/>
    </row>
    <row r="298" spans="5:13">
      <c r="E298"/>
      <c r="F298"/>
      <c r="G298"/>
      <c r="H298"/>
      <c r="I298"/>
      <c r="J298"/>
      <c r="K298"/>
      <c r="L298"/>
      <c r="M298"/>
    </row>
    <row r="299" spans="5:13">
      <c r="E299"/>
      <c r="F299"/>
      <c r="G299"/>
      <c r="H299"/>
      <c r="I299"/>
      <c r="J299"/>
      <c r="K299"/>
      <c r="L299"/>
      <c r="M299"/>
    </row>
    <row r="300" spans="5:13">
      <c r="E300"/>
      <c r="F300"/>
      <c r="G300"/>
      <c r="H300"/>
      <c r="I300"/>
      <c r="J300"/>
      <c r="K300"/>
      <c r="L300"/>
      <c r="M300"/>
    </row>
    <row r="301" spans="5:13">
      <c r="E301"/>
      <c r="F301"/>
      <c r="G301"/>
      <c r="H301"/>
      <c r="I301"/>
      <c r="J301"/>
      <c r="K301"/>
      <c r="L301"/>
      <c r="M301"/>
    </row>
    <row r="302" spans="5:13">
      <c r="E302"/>
      <c r="F302"/>
      <c r="G302"/>
      <c r="H302"/>
      <c r="I302"/>
      <c r="J302"/>
      <c r="K302"/>
      <c r="L302"/>
      <c r="M302"/>
    </row>
    <row r="303" spans="5:13">
      <c r="E303"/>
      <c r="F303"/>
      <c r="G303"/>
      <c r="H303"/>
      <c r="I303"/>
      <c r="J303"/>
      <c r="K303"/>
      <c r="L303"/>
      <c r="M303"/>
    </row>
    <row r="304" spans="5:13">
      <c r="E304"/>
      <c r="F304"/>
      <c r="G304"/>
      <c r="H304"/>
      <c r="I304"/>
      <c r="J304"/>
      <c r="K304"/>
      <c r="L304"/>
      <c r="M304"/>
    </row>
    <row r="305" spans="5:13">
      <c r="E305"/>
      <c r="F305"/>
      <c r="G305"/>
      <c r="H305"/>
      <c r="I305"/>
      <c r="J305"/>
      <c r="K305"/>
      <c r="L305"/>
      <c r="M305"/>
    </row>
    <row r="306" spans="5:13">
      <c r="E306"/>
      <c r="F306"/>
      <c r="G306"/>
      <c r="H306"/>
      <c r="I306"/>
      <c r="J306"/>
      <c r="K306"/>
      <c r="L306"/>
      <c r="M306"/>
    </row>
    <row r="307" spans="5:13">
      <c r="E307"/>
      <c r="F307"/>
      <c r="G307"/>
      <c r="H307"/>
      <c r="I307"/>
      <c r="J307"/>
      <c r="K307"/>
      <c r="L307"/>
      <c r="M307"/>
    </row>
    <row r="308" spans="5:13">
      <c r="E308"/>
      <c r="F308"/>
      <c r="G308"/>
      <c r="H308"/>
      <c r="I308"/>
      <c r="J308"/>
      <c r="K308"/>
      <c r="L308"/>
      <c r="M308"/>
    </row>
    <row r="309" spans="5:13">
      <c r="E309"/>
      <c r="F309"/>
      <c r="G309"/>
      <c r="H309"/>
      <c r="I309"/>
      <c r="J309"/>
      <c r="K309"/>
      <c r="L309"/>
      <c r="M309"/>
    </row>
    <row r="310" spans="5:13">
      <c r="E310"/>
      <c r="F310"/>
      <c r="G310"/>
      <c r="H310"/>
      <c r="I310"/>
      <c r="J310"/>
      <c r="K310"/>
      <c r="L310"/>
      <c r="M310"/>
    </row>
    <row r="311" spans="5:13">
      <c r="E311"/>
      <c r="F311"/>
      <c r="G311"/>
      <c r="H311"/>
      <c r="I311"/>
      <c r="J311"/>
      <c r="K311"/>
      <c r="L311"/>
      <c r="M311"/>
    </row>
    <row r="312" spans="5:13">
      <c r="E312"/>
      <c r="F312"/>
      <c r="G312"/>
      <c r="H312"/>
      <c r="I312"/>
      <c r="J312"/>
      <c r="K312"/>
      <c r="L312"/>
      <c r="M312"/>
    </row>
    <row r="313" spans="5:13">
      <c r="E313"/>
      <c r="F313"/>
      <c r="G313"/>
      <c r="H313"/>
      <c r="I313"/>
      <c r="J313"/>
      <c r="K313"/>
      <c r="L313"/>
      <c r="M313"/>
    </row>
    <row r="314" spans="5:13">
      <c r="E314"/>
      <c r="F314"/>
      <c r="G314"/>
      <c r="H314"/>
      <c r="I314"/>
      <c r="J314"/>
      <c r="K314"/>
      <c r="L314"/>
      <c r="M314"/>
    </row>
    <row r="315" spans="5:13">
      <c r="E315"/>
      <c r="F315"/>
      <c r="G315"/>
      <c r="H315"/>
      <c r="I315"/>
      <c r="J315"/>
      <c r="K315"/>
      <c r="L315"/>
      <c r="M315"/>
    </row>
    <row r="316" spans="5:13">
      <c r="E316"/>
      <c r="F316"/>
      <c r="G316"/>
      <c r="H316"/>
      <c r="I316"/>
      <c r="J316"/>
      <c r="K316"/>
      <c r="L316"/>
      <c r="M316"/>
    </row>
    <row r="317" spans="5:13">
      <c r="E317"/>
      <c r="F317"/>
      <c r="G317"/>
      <c r="H317"/>
      <c r="I317"/>
      <c r="J317"/>
      <c r="K317"/>
      <c r="L317"/>
      <c r="M317"/>
    </row>
    <row r="318" spans="5:13">
      <c r="E318"/>
      <c r="F318"/>
      <c r="G318"/>
      <c r="H318"/>
      <c r="I318"/>
      <c r="J318"/>
      <c r="K318"/>
      <c r="L318"/>
      <c r="M318"/>
    </row>
    <row r="319" spans="5:13">
      <c r="E319"/>
      <c r="F319"/>
      <c r="G319"/>
      <c r="H319"/>
      <c r="I319"/>
      <c r="J319"/>
      <c r="K319"/>
      <c r="L319"/>
      <c r="M319"/>
    </row>
    <row r="320" spans="5:13">
      <c r="E320"/>
      <c r="F320"/>
      <c r="G320"/>
      <c r="H320"/>
      <c r="I320"/>
      <c r="J320"/>
      <c r="K320"/>
      <c r="L320"/>
      <c r="M320"/>
    </row>
    <row r="321" spans="5:13">
      <c r="E321"/>
      <c r="F321"/>
      <c r="G321"/>
      <c r="H321"/>
      <c r="I321"/>
      <c r="J321"/>
      <c r="K321"/>
      <c r="L321"/>
      <c r="M321"/>
    </row>
    <row r="322" spans="5:13">
      <c r="E322"/>
      <c r="F322"/>
      <c r="G322"/>
      <c r="H322"/>
      <c r="I322"/>
      <c r="J322"/>
      <c r="K322"/>
      <c r="L322"/>
      <c r="M322"/>
    </row>
    <row r="323" spans="5:13">
      <c r="E323"/>
      <c r="F323"/>
      <c r="G323"/>
      <c r="H323"/>
      <c r="I323"/>
      <c r="J323"/>
      <c r="K323"/>
      <c r="L323"/>
      <c r="M323"/>
    </row>
    <row r="324" spans="5:13">
      <c r="E324"/>
      <c r="F324"/>
      <c r="G324"/>
      <c r="H324"/>
      <c r="I324"/>
      <c r="J324"/>
      <c r="K324"/>
      <c r="L324"/>
      <c r="M324"/>
    </row>
    <row r="325" spans="5:13">
      <c r="E325"/>
      <c r="F325"/>
      <c r="G325"/>
      <c r="H325"/>
      <c r="I325"/>
      <c r="J325"/>
      <c r="K325"/>
      <c r="L325"/>
      <c r="M325"/>
    </row>
    <row r="326" spans="5:13">
      <c r="E326"/>
      <c r="F326"/>
      <c r="G326"/>
      <c r="H326"/>
      <c r="I326"/>
      <c r="J326"/>
      <c r="K326"/>
      <c r="L326"/>
      <c r="M326"/>
    </row>
    <row r="327" spans="5:13">
      <c r="E327"/>
      <c r="F327"/>
      <c r="G327"/>
      <c r="H327"/>
      <c r="I327"/>
      <c r="J327"/>
      <c r="K327"/>
      <c r="L327"/>
      <c r="M327"/>
    </row>
    <row r="328" spans="5:13">
      <c r="E328"/>
      <c r="F328"/>
      <c r="G328"/>
      <c r="H328"/>
      <c r="I328"/>
      <c r="J328"/>
      <c r="K328"/>
      <c r="L328"/>
      <c r="M328"/>
    </row>
    <row r="329" spans="5:13">
      <c r="E329"/>
      <c r="F329"/>
      <c r="G329"/>
      <c r="H329"/>
      <c r="I329"/>
      <c r="J329"/>
      <c r="K329"/>
      <c r="L329"/>
      <c r="M329"/>
    </row>
    <row r="330" spans="5:13">
      <c r="E330"/>
      <c r="F330"/>
      <c r="G330"/>
      <c r="H330"/>
      <c r="I330"/>
      <c r="J330"/>
      <c r="K330"/>
      <c r="L330"/>
      <c r="M330"/>
    </row>
    <row r="331" spans="5:13">
      <c r="E331"/>
      <c r="F331"/>
      <c r="G331"/>
      <c r="H331"/>
      <c r="I331"/>
      <c r="J331"/>
      <c r="K331"/>
      <c r="L331"/>
      <c r="M331"/>
    </row>
    <row r="332" spans="5:13">
      <c r="E332"/>
      <c r="F332"/>
      <c r="G332"/>
      <c r="H332"/>
      <c r="I332"/>
      <c r="J332"/>
      <c r="K332"/>
      <c r="L332"/>
      <c r="M332"/>
    </row>
    <row r="333" spans="5:13">
      <c r="E333"/>
      <c r="F333"/>
      <c r="G333"/>
      <c r="H333"/>
      <c r="I333"/>
      <c r="J333"/>
      <c r="K333"/>
      <c r="L333"/>
      <c r="M333"/>
    </row>
    <row r="334" spans="5:13">
      <c r="E334"/>
      <c r="F334"/>
      <c r="G334"/>
      <c r="H334"/>
      <c r="I334"/>
      <c r="J334"/>
      <c r="K334"/>
      <c r="L334"/>
      <c r="M334"/>
    </row>
    <row r="335" spans="5:13">
      <c r="E335"/>
      <c r="F335"/>
      <c r="G335"/>
      <c r="H335"/>
      <c r="I335"/>
      <c r="J335"/>
      <c r="K335"/>
      <c r="L335"/>
      <c r="M335"/>
    </row>
    <row r="336" spans="5:13">
      <c r="E336"/>
      <c r="F336"/>
      <c r="G336"/>
      <c r="H336"/>
      <c r="I336"/>
      <c r="J336"/>
      <c r="K336"/>
      <c r="L336"/>
      <c r="M336"/>
    </row>
    <row r="337" spans="5:13">
      <c r="E337"/>
      <c r="F337"/>
      <c r="G337"/>
      <c r="H337"/>
      <c r="I337"/>
      <c r="J337"/>
      <c r="K337"/>
      <c r="L337"/>
      <c r="M337"/>
    </row>
    <row r="338" spans="5:13">
      <c r="E338"/>
      <c r="F338"/>
      <c r="G338"/>
      <c r="H338"/>
      <c r="I338"/>
      <c r="J338"/>
      <c r="K338"/>
      <c r="L338"/>
      <c r="M338"/>
    </row>
    <row r="339" spans="5:13">
      <c r="E339"/>
      <c r="F339"/>
      <c r="G339"/>
      <c r="H339"/>
      <c r="I339"/>
      <c r="J339"/>
      <c r="K339"/>
      <c r="L339"/>
      <c r="M339"/>
    </row>
    <row r="340" spans="5:13">
      <c r="E340"/>
      <c r="F340"/>
      <c r="G340"/>
      <c r="H340"/>
      <c r="I340"/>
      <c r="J340"/>
      <c r="K340"/>
      <c r="L340"/>
      <c r="M340"/>
    </row>
    <row r="341" spans="5:13">
      <c r="E341"/>
      <c r="F341"/>
      <c r="G341"/>
      <c r="H341"/>
      <c r="I341"/>
      <c r="J341"/>
      <c r="K341"/>
      <c r="L341"/>
      <c r="M341"/>
    </row>
    <row r="342" spans="5:13">
      <c r="E342"/>
      <c r="F342"/>
      <c r="G342"/>
      <c r="H342"/>
      <c r="I342"/>
      <c r="J342"/>
      <c r="K342"/>
      <c r="L342"/>
      <c r="M342"/>
    </row>
    <row r="343" spans="5:13">
      <c r="E343"/>
      <c r="F343"/>
      <c r="G343"/>
      <c r="H343"/>
      <c r="I343"/>
      <c r="J343"/>
      <c r="K343"/>
      <c r="L343"/>
      <c r="M343"/>
    </row>
    <row r="344" spans="5:13">
      <c r="E344"/>
      <c r="F344"/>
      <c r="G344"/>
      <c r="H344"/>
      <c r="I344"/>
      <c r="J344"/>
      <c r="K344"/>
      <c r="L344"/>
      <c r="M34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K120"/>
  <sheetViews>
    <sheetView topLeftCell="A7" zoomScale="66" zoomScaleNormal="66" workbookViewId="0">
      <selection activeCell="C10" sqref="C10"/>
    </sheetView>
  </sheetViews>
  <sheetFormatPr defaultRowHeight="15"/>
  <cols>
    <col min="1" max="1" width="9.140625" style="1"/>
    <col min="2" max="2" width="15.7109375" style="1" customWidth="1"/>
    <col min="3" max="3" width="21.85546875" style="1" customWidth="1"/>
    <col min="4" max="4" width="21.28515625" style="1" customWidth="1"/>
    <col min="5" max="6" width="9.140625" style="1"/>
    <col min="7" max="7" width="18.42578125" style="1" customWidth="1"/>
    <col min="8" max="8" width="11" style="1" customWidth="1"/>
    <col min="9" max="10" width="11.5703125" style="1" customWidth="1"/>
    <col min="11" max="11" width="11.42578125" style="1" customWidth="1"/>
    <col min="12" max="16384" width="9.140625" style="1"/>
  </cols>
  <sheetData>
    <row r="3" spans="2:8">
      <c r="B3" s="1" t="s">
        <v>0</v>
      </c>
      <c r="C3" s="1" t="s">
        <v>3</v>
      </c>
      <c r="D3" s="1" t="s">
        <v>3</v>
      </c>
    </row>
    <row r="4" spans="2:8">
      <c r="B4" s="1" t="s">
        <v>7</v>
      </c>
      <c r="C4" s="3">
        <v>29700000</v>
      </c>
      <c r="D4" s="3">
        <v>29700000</v>
      </c>
      <c r="G4"/>
      <c r="H4"/>
    </row>
    <row r="5" spans="2:8">
      <c r="B5" s="1" t="s">
        <v>11</v>
      </c>
      <c r="C5" s="3">
        <v>50000000</v>
      </c>
      <c r="D5" s="3">
        <v>50000000</v>
      </c>
    </row>
    <row r="6" spans="2:8">
      <c r="B6" s="1" t="s">
        <v>13</v>
      </c>
      <c r="C6" s="3">
        <v>181300000</v>
      </c>
      <c r="D6" s="3">
        <v>181300000</v>
      </c>
    </row>
    <row r="7" spans="2:8">
      <c r="B7" s="1" t="s">
        <v>15</v>
      </c>
      <c r="C7" s="3">
        <v>117000000</v>
      </c>
      <c r="D7" s="3">
        <v>117000000</v>
      </c>
    </row>
    <row r="8" spans="2:8">
      <c r="B8" s="1" t="s">
        <v>18</v>
      </c>
      <c r="C8" s="3">
        <v>6000000</v>
      </c>
      <c r="D8" s="3">
        <v>6000000</v>
      </c>
    </row>
    <row r="9" spans="2:8">
      <c r="B9" s="1" t="s">
        <v>21</v>
      </c>
      <c r="C9" s="3">
        <v>100</v>
      </c>
      <c r="D9" s="3">
        <v>1200000000</v>
      </c>
    </row>
    <row r="10" spans="2:8">
      <c r="B10" s="1" t="s">
        <v>23</v>
      </c>
      <c r="C10" s="3">
        <v>51000000</v>
      </c>
      <c r="D10" s="3">
        <v>51000000</v>
      </c>
    </row>
    <row r="11" spans="2:8">
      <c r="B11" s="1" t="s">
        <v>25</v>
      </c>
      <c r="C11" s="3">
        <v>25000000</v>
      </c>
      <c r="D11" s="3">
        <v>25000000</v>
      </c>
    </row>
    <row r="12" spans="2:8">
      <c r="B12" s="1" t="s">
        <v>28</v>
      </c>
      <c r="C12" s="3">
        <v>400000000</v>
      </c>
      <c r="D12" s="3">
        <v>400000000</v>
      </c>
    </row>
    <row r="13" spans="2:8">
      <c r="B13" s="1" t="s">
        <v>31</v>
      </c>
      <c r="C13" s="3">
        <v>40000000</v>
      </c>
      <c r="D13" s="3">
        <v>40000000</v>
      </c>
    </row>
    <row r="14" spans="2:8">
      <c r="B14" s="1" t="s">
        <v>33</v>
      </c>
      <c r="C14" s="3">
        <v>187000000</v>
      </c>
      <c r="D14" s="3">
        <v>187000000</v>
      </c>
    </row>
    <row r="15" spans="2:8">
      <c r="B15" s="1" t="s">
        <v>36</v>
      </c>
      <c r="C15" s="3">
        <v>39426278</v>
      </c>
      <c r="D15" s="3">
        <v>39426278</v>
      </c>
    </row>
    <row r="16" spans="2:8">
      <c r="B16" s="1" t="s">
        <v>38</v>
      </c>
      <c r="C16" s="3">
        <v>25000000</v>
      </c>
      <c r="D16" s="3">
        <v>25000000</v>
      </c>
    </row>
    <row r="17" spans="2:11">
      <c r="B17" s="1" t="s">
        <v>39</v>
      </c>
      <c r="C17" s="3">
        <v>26000000</v>
      </c>
      <c r="D17" s="3">
        <v>26000000</v>
      </c>
    </row>
    <row r="18" spans="2:11">
      <c r="B18" s="1" t="s">
        <v>41</v>
      </c>
      <c r="C18" s="3">
        <v>100000000</v>
      </c>
      <c r="D18" s="3">
        <v>100000000</v>
      </c>
    </row>
    <row r="19" spans="2:11">
      <c r="B19" s="1" t="s">
        <v>42</v>
      </c>
      <c r="C19" s="3">
        <v>500000000</v>
      </c>
      <c r="D19" s="3">
        <v>500000000</v>
      </c>
    </row>
    <row r="20" spans="2:11">
      <c r="B20" s="1" t="s">
        <v>44</v>
      </c>
      <c r="C20" s="3">
        <v>10000000</v>
      </c>
      <c r="D20" s="3">
        <v>10000000</v>
      </c>
    </row>
    <row r="21" spans="2:11">
      <c r="B21" s="1" t="s">
        <v>46</v>
      </c>
      <c r="C21" s="3">
        <v>110000000</v>
      </c>
      <c r="D21" s="3">
        <v>110000000</v>
      </c>
    </row>
    <row r="22" spans="2:11">
      <c r="B22" s="1" t="s">
        <v>48</v>
      </c>
      <c r="C22" s="3">
        <v>500000000</v>
      </c>
      <c r="D22" s="3">
        <v>500000000</v>
      </c>
    </row>
    <row r="23" spans="2:11">
      <c r="B23" s="1" t="s">
        <v>51</v>
      </c>
      <c r="C23" s="3">
        <v>1000000</v>
      </c>
      <c r="D23" s="3">
        <v>1000000</v>
      </c>
    </row>
    <row r="24" spans="2:11">
      <c r="B24" s="1" t="s">
        <v>54</v>
      </c>
      <c r="C24" s="3">
        <v>200000000</v>
      </c>
      <c r="D24" s="3">
        <v>200000000</v>
      </c>
    </row>
    <row r="25" spans="2:11">
      <c r="B25" s="1" t="s">
        <v>56</v>
      </c>
      <c r="C25" s="3">
        <v>205000000</v>
      </c>
      <c r="D25" s="3">
        <v>205000000</v>
      </c>
    </row>
    <row r="26" spans="2:11">
      <c r="B26" s="1" t="s">
        <v>58</v>
      </c>
      <c r="C26" s="3">
        <v>3231621</v>
      </c>
      <c r="D26" s="3">
        <v>3231621</v>
      </c>
    </row>
    <row r="27" spans="2:11">
      <c r="C27" s="3">
        <f>SUM(C4:C26)</f>
        <v>2806657999</v>
      </c>
      <c r="D27" s="3">
        <f>SUM(D4:D26)</f>
        <v>4006657899</v>
      </c>
    </row>
    <row r="29" spans="2:11">
      <c r="B29" s="1" t="str">
        <f>B4</f>
        <v>Авааз</v>
      </c>
      <c r="C29" s="85">
        <f>C4/$C$27+0.0000001*G29</f>
        <v>1.0582080423187284E-2</v>
      </c>
      <c r="D29" s="85">
        <f>D4/$C$27</f>
        <v>1.0581980423187285E-2</v>
      </c>
      <c r="E29" s="85"/>
      <c r="G29" s="1">
        <v>1</v>
      </c>
      <c r="H29" s="1">
        <v>1</v>
      </c>
      <c r="I29" s="1">
        <f t="shared" ref="I29:I51" si="0">MATCH(J29,$C$29:$C$51,0)</f>
        <v>19</v>
      </c>
      <c r="J29" s="1">
        <f>MAX($C$29:$C$51)</f>
        <v>0.17814971857217651</v>
      </c>
      <c r="K29" s="1">
        <f t="shared" ref="K29:K51" si="1">J29*3.3389</f>
        <v>0.59482409534064018</v>
      </c>
    </row>
    <row r="30" spans="2:11">
      <c r="B30" s="1" t="str">
        <f t="shared" ref="B30:B51" si="2">B5</f>
        <v>Ask.fm</v>
      </c>
      <c r="C30" s="85">
        <f>C5/$C$27+0.0000001*G30</f>
        <v>1.7814981857217652E-2</v>
      </c>
      <c r="D30" s="85">
        <f t="shared" ref="D30:D51" si="3">D5/$C$27</f>
        <v>1.7814781857217653E-2</v>
      </c>
      <c r="E30" s="85"/>
      <c r="G30" s="1">
        <v>2</v>
      </c>
      <c r="H30" s="1">
        <v>1</v>
      </c>
      <c r="I30" s="1">
        <f t="shared" si="0"/>
        <v>16</v>
      </c>
      <c r="J30" s="1">
        <f t="shared" ref="J30:J51" si="4">LARGE($C$29:$C$51,G30)</f>
        <v>0.1781494185721765</v>
      </c>
      <c r="K30" s="1">
        <f t="shared" si="1"/>
        <v>0.59482309367064012</v>
      </c>
    </row>
    <row r="31" spans="2:11">
      <c r="B31" s="1" t="str">
        <f t="shared" si="2"/>
        <v>Badoo</v>
      </c>
      <c r="C31" s="85">
        <f t="shared" ref="C31:C51" si="5">C6/$C$27+0.0000001*G31</f>
        <v>6.4596699014271203E-2</v>
      </c>
      <c r="D31" s="85">
        <f t="shared" si="3"/>
        <v>6.4596399014271208E-2</v>
      </c>
      <c r="E31" s="85"/>
      <c r="G31" s="1">
        <v>3</v>
      </c>
      <c r="H31" s="1">
        <v>1</v>
      </c>
      <c r="I31" s="1">
        <f t="shared" si="0"/>
        <v>9</v>
      </c>
      <c r="J31" s="1">
        <f t="shared" si="4"/>
        <v>0.14251915485774122</v>
      </c>
      <c r="K31" s="1">
        <f t="shared" si="1"/>
        <v>0.47585720615451221</v>
      </c>
    </row>
    <row r="32" spans="2:11">
      <c r="B32" s="1" t="str">
        <f t="shared" si="2"/>
        <v>Bebo</v>
      </c>
      <c r="C32" s="85">
        <f t="shared" si="5"/>
        <v>4.1686989545889307E-2</v>
      </c>
      <c r="D32" s="85">
        <f t="shared" si="3"/>
        <v>4.1686589545889309E-2</v>
      </c>
      <c r="E32" s="85"/>
      <c r="G32" s="1">
        <v>4</v>
      </c>
      <c r="H32" s="1">
        <v>1</v>
      </c>
      <c r="I32" s="1">
        <f t="shared" si="0"/>
        <v>22</v>
      </c>
      <c r="J32" s="1">
        <f t="shared" si="4"/>
        <v>7.3042805614592365E-2</v>
      </c>
      <c r="K32" s="1">
        <f t="shared" si="1"/>
        <v>0.24388262366656246</v>
      </c>
    </row>
    <row r="33" spans="2:11">
      <c r="B33" s="1" t="str">
        <f t="shared" si="2"/>
        <v>Dudu</v>
      </c>
      <c r="C33" s="85">
        <f t="shared" si="5"/>
        <v>2.1382738228661186E-3</v>
      </c>
      <c r="D33" s="85">
        <f t="shared" si="3"/>
        <v>2.1377738228661185E-3</v>
      </c>
      <c r="E33" s="85"/>
      <c r="G33" s="1">
        <v>5</v>
      </c>
      <c r="H33" s="1">
        <v>1</v>
      </c>
      <c r="I33" s="1">
        <f t="shared" si="0"/>
        <v>21</v>
      </c>
      <c r="J33" s="1">
        <f t="shared" si="4"/>
        <v>7.1261227428870616E-2</v>
      </c>
      <c r="K33" s="1">
        <f t="shared" si="1"/>
        <v>0.23793411226225611</v>
      </c>
    </row>
    <row r="34" spans="2:11">
      <c r="B34" s="1" t="str">
        <f t="shared" si="2"/>
        <v>Facebook</v>
      </c>
      <c r="C34" s="85">
        <f t="shared" si="5"/>
        <v>6.3562956371443532E-7</v>
      </c>
      <c r="D34" s="85">
        <f t="shared" si="3"/>
        <v>0.42755476457322367</v>
      </c>
      <c r="E34" s="85"/>
      <c r="G34" s="1">
        <v>6</v>
      </c>
      <c r="H34" s="1">
        <v>1</v>
      </c>
      <c r="I34" s="1">
        <f t="shared" si="0"/>
        <v>11</v>
      </c>
      <c r="J34" s="1">
        <f t="shared" si="4"/>
        <v>6.6628384145994021E-2</v>
      </c>
      <c r="K34" s="1">
        <f t="shared" si="1"/>
        <v>0.22246551182505944</v>
      </c>
    </row>
    <row r="35" spans="2:11">
      <c r="B35" s="1" t="str">
        <f t="shared" si="2"/>
        <v>Flickr</v>
      </c>
      <c r="C35" s="85">
        <f t="shared" si="5"/>
        <v>1.8171777494362006E-2</v>
      </c>
      <c r="D35" s="85">
        <f t="shared" si="3"/>
        <v>1.8171077494362007E-2</v>
      </c>
      <c r="E35" s="85"/>
      <c r="G35" s="1">
        <v>7</v>
      </c>
      <c r="H35" s="1">
        <v>1</v>
      </c>
      <c r="I35" s="1">
        <f t="shared" si="0"/>
        <v>3</v>
      </c>
      <c r="J35" s="1">
        <f t="shared" si="4"/>
        <v>6.4596699014271203E-2</v>
      </c>
      <c r="K35" s="1">
        <f t="shared" si="1"/>
        <v>0.21568191833875014</v>
      </c>
    </row>
    <row r="36" spans="2:11">
      <c r="B36" s="1" t="str">
        <f t="shared" si="2"/>
        <v>foursquare</v>
      </c>
      <c r="C36" s="85">
        <f t="shared" si="5"/>
        <v>8.9081909286088268E-3</v>
      </c>
      <c r="D36" s="85">
        <f t="shared" si="3"/>
        <v>8.9073909286088264E-3</v>
      </c>
      <c r="E36" s="85"/>
      <c r="G36" s="1">
        <v>8</v>
      </c>
      <c r="H36" s="1">
        <v>1</v>
      </c>
      <c r="I36" s="1">
        <f t="shared" si="0"/>
        <v>4</v>
      </c>
      <c r="J36" s="1">
        <f t="shared" si="4"/>
        <v>4.1686989545889307E-2</v>
      </c>
      <c r="K36" s="1">
        <f t="shared" si="1"/>
        <v>0.1391886893947698</v>
      </c>
    </row>
    <row r="37" spans="2:11">
      <c r="B37" s="1" t="str">
        <f t="shared" si="2"/>
        <v>Google+</v>
      </c>
      <c r="C37" s="85">
        <f t="shared" si="5"/>
        <v>0.14251915485774122</v>
      </c>
      <c r="D37" s="85">
        <f t="shared" si="3"/>
        <v>0.14251825485774122</v>
      </c>
      <c r="E37" s="85"/>
      <c r="G37" s="1">
        <v>9</v>
      </c>
      <c r="H37" s="1">
        <v>1</v>
      </c>
      <c r="I37" s="1">
        <f t="shared" si="0"/>
        <v>18</v>
      </c>
      <c r="J37" s="1">
        <f t="shared" si="4"/>
        <v>3.9194320085878837E-2</v>
      </c>
      <c r="K37" s="1">
        <f t="shared" si="1"/>
        <v>0.13086591533474085</v>
      </c>
    </row>
    <row r="38" spans="2:11">
      <c r="B38" s="1" t="str">
        <f t="shared" si="2"/>
        <v>Last.fm</v>
      </c>
      <c r="C38" s="85">
        <f t="shared" si="5"/>
        <v>1.4252825485774121E-2</v>
      </c>
      <c r="D38" s="85">
        <f t="shared" si="3"/>
        <v>1.4251825485774122E-2</v>
      </c>
      <c r="E38" s="85"/>
      <c r="G38" s="1">
        <v>10</v>
      </c>
      <c r="H38" s="1">
        <v>1</v>
      </c>
      <c r="I38" s="1">
        <f t="shared" si="0"/>
        <v>15</v>
      </c>
      <c r="J38" s="1">
        <f t="shared" si="4"/>
        <v>3.5631063714435307E-2</v>
      </c>
      <c r="K38" s="1">
        <f t="shared" si="1"/>
        <v>0.11896855863612806</v>
      </c>
    </row>
    <row r="39" spans="2:11">
      <c r="B39" s="1" t="str">
        <f t="shared" si="2"/>
        <v>LinkedIn</v>
      </c>
      <c r="C39" s="85">
        <f t="shared" si="5"/>
        <v>6.6628384145994021E-2</v>
      </c>
      <c r="D39" s="85">
        <f t="shared" si="3"/>
        <v>6.6627284145994017E-2</v>
      </c>
      <c r="E39" s="85"/>
      <c r="G39" s="1">
        <v>11</v>
      </c>
      <c r="H39" s="1">
        <v>1</v>
      </c>
      <c r="I39" s="1">
        <f t="shared" si="0"/>
        <v>7</v>
      </c>
      <c r="J39" s="1">
        <f t="shared" si="4"/>
        <v>1.8171777494362006E-2</v>
      </c>
      <c r="K39" s="1">
        <f t="shared" si="1"/>
        <v>6.0673747875925305E-2</v>
      </c>
    </row>
    <row r="40" spans="2:11">
      <c r="B40" s="1" t="str">
        <f t="shared" si="2"/>
        <v>LiveJournal</v>
      </c>
      <c r="C40" s="85">
        <f t="shared" si="5"/>
        <v>1.4048610840240389E-2</v>
      </c>
      <c r="D40" s="85">
        <f t="shared" si="3"/>
        <v>1.4047410840240389E-2</v>
      </c>
      <c r="E40" s="85"/>
      <c r="G40" s="1">
        <v>12</v>
      </c>
      <c r="H40" s="1">
        <v>1</v>
      </c>
      <c r="I40" s="1">
        <f t="shared" si="0"/>
        <v>2</v>
      </c>
      <c r="J40" s="1">
        <f t="shared" si="4"/>
        <v>1.7814981857217652E-2</v>
      </c>
      <c r="K40" s="1">
        <f t="shared" si="1"/>
        <v>5.9482442923064018E-2</v>
      </c>
    </row>
    <row r="41" spans="2:11">
      <c r="B41" s="1" t="str">
        <f t="shared" si="2"/>
        <v>MySpace</v>
      </c>
      <c r="C41" s="85">
        <f t="shared" si="5"/>
        <v>8.9086909286088256E-3</v>
      </c>
      <c r="D41" s="85">
        <f t="shared" si="3"/>
        <v>8.9073909286088264E-3</v>
      </c>
      <c r="E41" s="85"/>
      <c r="G41" s="1">
        <v>13</v>
      </c>
      <c r="H41" s="1">
        <v>1</v>
      </c>
      <c r="I41" s="1">
        <f t="shared" si="0"/>
        <v>10</v>
      </c>
      <c r="J41" s="1">
        <f t="shared" si="4"/>
        <v>1.4252825485774121E-2</v>
      </c>
      <c r="K41" s="1">
        <f t="shared" si="1"/>
        <v>4.7588759014451212E-2</v>
      </c>
    </row>
    <row r="42" spans="2:11">
      <c r="B42" s="1" t="str">
        <f t="shared" si="2"/>
        <v>Mixi</v>
      </c>
      <c r="C42" s="85">
        <f t="shared" si="5"/>
        <v>9.2650865657531792E-3</v>
      </c>
      <c r="D42" s="85">
        <f t="shared" si="3"/>
        <v>9.2636865657531788E-3</v>
      </c>
      <c r="E42" s="85"/>
      <c r="G42" s="1">
        <v>14</v>
      </c>
      <c r="H42" s="1">
        <v>1</v>
      </c>
      <c r="I42" s="1">
        <f t="shared" si="0"/>
        <v>12</v>
      </c>
      <c r="J42" s="1">
        <f t="shared" si="4"/>
        <v>1.4048610840240389E-2</v>
      </c>
      <c r="K42" s="1">
        <f t="shared" si="1"/>
        <v>4.6906906734478636E-2</v>
      </c>
    </row>
    <row r="43" spans="2:11">
      <c r="B43" s="1" t="str">
        <f t="shared" si="2"/>
        <v>Orkut</v>
      </c>
      <c r="C43" s="85">
        <f t="shared" si="5"/>
        <v>3.5631063714435307E-2</v>
      </c>
      <c r="D43" s="85">
        <f t="shared" si="3"/>
        <v>3.5629563714435306E-2</v>
      </c>
      <c r="E43" s="85"/>
      <c r="G43" s="1">
        <v>15</v>
      </c>
      <c r="H43" s="1">
        <v>1</v>
      </c>
      <c r="I43" s="1">
        <f t="shared" si="0"/>
        <v>1</v>
      </c>
      <c r="J43" s="1">
        <f t="shared" si="4"/>
        <v>1.0582080423187284E-2</v>
      </c>
      <c r="K43" s="1">
        <f t="shared" si="1"/>
        <v>3.5332508324980028E-2</v>
      </c>
    </row>
    <row r="44" spans="2:11">
      <c r="B44" s="1" t="str">
        <f t="shared" si="2"/>
        <v>Sina Weibo</v>
      </c>
      <c r="C44" s="85">
        <f t="shared" si="5"/>
        <v>0.1781494185721765</v>
      </c>
      <c r="D44" s="85">
        <f t="shared" si="3"/>
        <v>0.17814781857217651</v>
      </c>
      <c r="E44" s="85"/>
      <c r="G44" s="1">
        <v>16</v>
      </c>
      <c r="H44" s="1">
        <v>1</v>
      </c>
      <c r="I44" s="1">
        <f t="shared" si="0"/>
        <v>14</v>
      </c>
      <c r="J44" s="1">
        <f t="shared" si="4"/>
        <v>9.2650865657531792E-3</v>
      </c>
      <c r="K44" s="1">
        <f t="shared" si="1"/>
        <v>3.0935197534393291E-2</v>
      </c>
    </row>
    <row r="45" spans="2:11">
      <c r="B45" s="1" t="str">
        <f t="shared" si="2"/>
        <v>SoundCloud</v>
      </c>
      <c r="C45" s="85">
        <f t="shared" si="5"/>
        <v>3.5646563714435303E-3</v>
      </c>
      <c r="D45" s="85">
        <f t="shared" si="3"/>
        <v>3.5629563714435304E-3</v>
      </c>
      <c r="E45" s="85"/>
      <c r="G45" s="1">
        <v>17</v>
      </c>
      <c r="H45" s="1">
        <v>1</v>
      </c>
      <c r="I45" s="1">
        <f t="shared" si="0"/>
        <v>13</v>
      </c>
      <c r="J45" s="1">
        <f t="shared" si="4"/>
        <v>8.9086909286088256E-3</v>
      </c>
      <c r="K45" s="1">
        <f t="shared" si="1"/>
        <v>2.974522814153201E-2</v>
      </c>
    </row>
    <row r="46" spans="2:11">
      <c r="B46" s="1" t="str">
        <f t="shared" si="2"/>
        <v>Tumblr</v>
      </c>
      <c r="C46" s="85">
        <f t="shared" si="5"/>
        <v>3.9194320085878837E-2</v>
      </c>
      <c r="D46" s="85">
        <f t="shared" si="3"/>
        <v>3.9192520085878833E-2</v>
      </c>
      <c r="E46" s="85"/>
      <c r="G46" s="1">
        <v>18</v>
      </c>
      <c r="H46" s="1">
        <v>1</v>
      </c>
      <c r="I46" s="1">
        <f t="shared" si="0"/>
        <v>8</v>
      </c>
      <c r="J46" s="1">
        <f t="shared" si="4"/>
        <v>8.9081909286088268E-3</v>
      </c>
      <c r="K46" s="1">
        <f t="shared" si="1"/>
        <v>2.9743558691532012E-2</v>
      </c>
    </row>
    <row r="47" spans="2:11">
      <c r="B47" s="1" t="str">
        <f t="shared" si="2"/>
        <v>Twitter</v>
      </c>
      <c r="C47" s="85">
        <f t="shared" si="5"/>
        <v>0.17814971857217651</v>
      </c>
      <c r="D47" s="85">
        <f t="shared" si="3"/>
        <v>0.17814781857217651</v>
      </c>
      <c r="E47" s="85"/>
      <c r="G47" s="1">
        <v>19</v>
      </c>
      <c r="H47" s="1">
        <v>1</v>
      </c>
      <c r="I47" s="1">
        <f t="shared" si="0"/>
        <v>17</v>
      </c>
      <c r="J47" s="1">
        <f t="shared" si="4"/>
        <v>3.5646563714435303E-3</v>
      </c>
      <c r="K47" s="1">
        <f t="shared" si="1"/>
        <v>1.1902031158612804E-2</v>
      </c>
    </row>
    <row r="48" spans="2:11">
      <c r="B48" s="1" t="str">
        <f t="shared" si="2"/>
        <v>ВСети</v>
      </c>
      <c r="C48" s="85">
        <f t="shared" si="5"/>
        <v>3.5829563714435302E-4</v>
      </c>
      <c r="D48" s="85">
        <f t="shared" si="3"/>
        <v>3.5629563714435303E-4</v>
      </c>
      <c r="E48" s="85"/>
      <c r="G48" s="1">
        <v>20</v>
      </c>
      <c r="H48" s="1">
        <v>1</v>
      </c>
      <c r="I48" s="1">
        <f t="shared" si="0"/>
        <v>5</v>
      </c>
      <c r="J48" s="1">
        <f t="shared" si="4"/>
        <v>2.1382738228661186E-3</v>
      </c>
      <c r="K48" s="1">
        <f t="shared" si="1"/>
        <v>7.1394824671676838E-3</v>
      </c>
    </row>
    <row r="49" spans="2:11">
      <c r="B49" s="1" t="str">
        <f t="shared" si="2"/>
        <v>ВКонтакте</v>
      </c>
      <c r="C49" s="85">
        <f t="shared" si="5"/>
        <v>7.1261227428870616E-2</v>
      </c>
      <c r="D49" s="85">
        <f t="shared" si="3"/>
        <v>7.1259127428870611E-2</v>
      </c>
      <c r="E49" s="85"/>
      <c r="G49" s="1">
        <v>21</v>
      </c>
      <c r="H49" s="1">
        <v>1</v>
      </c>
      <c r="I49" s="1">
        <f t="shared" si="0"/>
        <v>23</v>
      </c>
      <c r="J49" s="1">
        <f t="shared" si="4"/>
        <v>1.1537124632040713E-3</v>
      </c>
      <c r="K49" s="1">
        <f t="shared" si="1"/>
        <v>3.852130543392074E-3</v>
      </c>
    </row>
    <row r="50" spans="2:11">
      <c r="B50" s="1" t="str">
        <f t="shared" si="2"/>
        <v>Одноклассники</v>
      </c>
      <c r="C50" s="85">
        <f t="shared" si="5"/>
        <v>7.3042805614592365E-2</v>
      </c>
      <c r="D50" s="85">
        <f t="shared" si="3"/>
        <v>7.3040605614592372E-2</v>
      </c>
      <c r="E50" s="85"/>
      <c r="G50" s="1">
        <v>22</v>
      </c>
      <c r="H50" s="1">
        <v>1</v>
      </c>
      <c r="I50" s="1">
        <f t="shared" si="0"/>
        <v>20</v>
      </c>
      <c r="J50" s="1">
        <f t="shared" si="4"/>
        <v>3.5829563714435302E-4</v>
      </c>
      <c r="K50" s="1">
        <f t="shared" si="1"/>
        <v>1.1963133028612804E-3</v>
      </c>
    </row>
    <row r="51" spans="2:11">
      <c r="B51" s="1" t="str">
        <f t="shared" si="2"/>
        <v>Я.ру</v>
      </c>
      <c r="C51" s="85">
        <f t="shared" si="5"/>
        <v>1.1537124632040713E-3</v>
      </c>
      <c r="D51" s="85">
        <f t="shared" si="3"/>
        <v>1.1514124632040713E-3</v>
      </c>
      <c r="E51" s="85"/>
      <c r="G51" s="1">
        <v>23</v>
      </c>
      <c r="H51" s="1">
        <v>1</v>
      </c>
      <c r="I51" s="1">
        <f t="shared" si="0"/>
        <v>6</v>
      </c>
      <c r="J51" s="1">
        <f t="shared" si="4"/>
        <v>6.3562956371443532E-7</v>
      </c>
      <c r="K51" s="1">
        <f t="shared" si="1"/>
        <v>2.1223035502861281E-6</v>
      </c>
    </row>
    <row r="52" spans="2:11">
      <c r="C52" s="85"/>
      <c r="D52" s="85"/>
      <c r="E52" s="85"/>
    </row>
    <row r="53" spans="2:11">
      <c r="C53" s="85"/>
      <c r="D53" s="85"/>
      <c r="E53" s="85"/>
    </row>
    <row r="54" spans="2:11">
      <c r="C54" s="85"/>
      <c r="D54" s="85"/>
      <c r="E54" s="85"/>
    </row>
    <row r="55" spans="2:11">
      <c r="C55" s="85"/>
      <c r="D55" s="85"/>
      <c r="E55" s="85"/>
    </row>
    <row r="56" spans="2:11">
      <c r="C56" s="85"/>
      <c r="D56" s="85"/>
      <c r="E56" s="85"/>
    </row>
    <row r="57" spans="2:11">
      <c r="C57" s="85"/>
      <c r="D57" s="85"/>
      <c r="E57" s="85"/>
    </row>
    <row r="58" spans="2:11">
      <c r="C58" s="85"/>
      <c r="D58" s="85"/>
      <c r="E58" s="85"/>
    </row>
    <row r="59" spans="2:11">
      <c r="C59" s="85"/>
      <c r="D59" s="85"/>
      <c r="E59" s="85"/>
    </row>
    <row r="60" spans="2:11">
      <c r="C60" s="85"/>
      <c r="D60" s="85"/>
      <c r="E60" s="85"/>
    </row>
    <row r="61" spans="2:11">
      <c r="C61" s="85"/>
      <c r="D61" s="85"/>
      <c r="E61" s="85"/>
    </row>
    <row r="62" spans="2:11">
      <c r="C62" s="85"/>
      <c r="D62" s="85"/>
      <c r="E62" s="85"/>
    </row>
    <row r="63" spans="2:11">
      <c r="C63" s="85"/>
      <c r="D63" s="85"/>
      <c r="E63" s="85"/>
    </row>
    <row r="64" spans="2:11">
      <c r="C64" s="85"/>
      <c r="D64" s="85"/>
      <c r="E64" s="85"/>
    </row>
    <row r="65" spans="3:5">
      <c r="C65" s="85"/>
      <c r="D65" s="85"/>
      <c r="E65" s="85"/>
    </row>
    <row r="66" spans="3:5">
      <c r="C66" s="85"/>
      <c r="D66" s="85"/>
      <c r="E66" s="85"/>
    </row>
    <row r="67" spans="3:5">
      <c r="C67" s="85"/>
      <c r="D67" s="85"/>
      <c r="E67" s="85"/>
    </row>
    <row r="68" spans="3:5">
      <c r="C68" s="85"/>
      <c r="D68" s="85"/>
      <c r="E68" s="85"/>
    </row>
    <row r="69" spans="3:5">
      <c r="C69" s="85"/>
      <c r="D69" s="85"/>
      <c r="E69" s="85"/>
    </row>
    <row r="70" spans="3:5">
      <c r="C70" s="85"/>
      <c r="D70" s="85"/>
      <c r="E70" s="85"/>
    </row>
    <row r="71" spans="3:5">
      <c r="C71" s="85"/>
      <c r="D71" s="85"/>
      <c r="E71" s="85"/>
    </row>
    <row r="72" spans="3:5">
      <c r="C72" s="85"/>
      <c r="D72" s="85"/>
      <c r="E72" s="85"/>
    </row>
    <row r="73" spans="3:5">
      <c r="C73" s="85"/>
      <c r="D73" s="85"/>
      <c r="E73" s="85"/>
    </row>
    <row r="74" spans="3:5">
      <c r="C74" s="85"/>
      <c r="D74" s="85"/>
      <c r="E74" s="85"/>
    </row>
    <row r="75" spans="3:5">
      <c r="C75" s="85"/>
      <c r="D75" s="85"/>
      <c r="E75" s="85"/>
    </row>
    <row r="76" spans="3:5">
      <c r="C76" s="85"/>
      <c r="D76" s="85"/>
      <c r="E76" s="85"/>
    </row>
    <row r="77" spans="3:5">
      <c r="C77" s="85"/>
      <c r="D77" s="85"/>
      <c r="E77" s="85"/>
    </row>
    <row r="78" spans="3:5">
      <c r="C78" s="85"/>
      <c r="D78" s="85"/>
      <c r="E78" s="85"/>
    </row>
    <row r="79" spans="3:5">
      <c r="C79" s="85"/>
      <c r="D79" s="85"/>
      <c r="E79" s="85"/>
    </row>
    <row r="80" spans="3:5">
      <c r="C80" s="85"/>
      <c r="D80" s="85"/>
      <c r="E80" s="85"/>
    </row>
    <row r="81" spans="3:5">
      <c r="C81" s="85"/>
      <c r="D81" s="85"/>
      <c r="E81" s="85"/>
    </row>
    <row r="82" spans="3:5">
      <c r="C82" s="85"/>
      <c r="D82" s="85"/>
      <c r="E82" s="85"/>
    </row>
    <row r="83" spans="3:5">
      <c r="C83" s="85"/>
      <c r="D83" s="85"/>
      <c r="E83" s="85"/>
    </row>
    <row r="84" spans="3:5">
      <c r="C84" s="85"/>
      <c r="D84" s="85"/>
      <c r="E84" s="85"/>
    </row>
    <row r="85" spans="3:5">
      <c r="C85" s="85"/>
      <c r="D85" s="85"/>
      <c r="E85" s="85"/>
    </row>
    <row r="86" spans="3:5">
      <c r="C86" s="85"/>
      <c r="D86" s="85"/>
      <c r="E86" s="85"/>
    </row>
    <row r="87" spans="3:5">
      <c r="C87" s="85"/>
      <c r="D87" s="85"/>
      <c r="E87" s="85"/>
    </row>
    <row r="88" spans="3:5">
      <c r="C88" s="85"/>
      <c r="D88" s="85"/>
      <c r="E88" s="85"/>
    </row>
    <row r="89" spans="3:5">
      <c r="C89" s="85"/>
      <c r="D89" s="85"/>
      <c r="E89" s="85"/>
    </row>
    <row r="90" spans="3:5">
      <c r="C90" s="85"/>
      <c r="D90" s="85"/>
      <c r="E90" s="85"/>
    </row>
    <row r="91" spans="3:5">
      <c r="C91" s="85"/>
      <c r="D91" s="85"/>
      <c r="E91" s="85"/>
    </row>
    <row r="92" spans="3:5">
      <c r="C92" s="85"/>
      <c r="D92" s="85"/>
      <c r="E92" s="85"/>
    </row>
    <row r="93" spans="3:5">
      <c r="C93" s="85"/>
      <c r="D93" s="85"/>
      <c r="E93" s="85"/>
    </row>
    <row r="94" spans="3:5">
      <c r="C94" s="85"/>
      <c r="D94" s="85"/>
      <c r="E94" s="85"/>
    </row>
    <row r="95" spans="3:5">
      <c r="C95" s="85"/>
      <c r="D95" s="85"/>
      <c r="E95" s="85"/>
    </row>
    <row r="96" spans="3:5">
      <c r="C96" s="85"/>
      <c r="D96" s="85"/>
      <c r="E96" s="85"/>
    </row>
    <row r="97" spans="3:5">
      <c r="C97" s="85"/>
      <c r="D97" s="85"/>
      <c r="E97" s="85"/>
    </row>
    <row r="98" spans="3:5">
      <c r="C98" s="85"/>
      <c r="D98" s="85"/>
      <c r="E98" s="85"/>
    </row>
    <row r="99" spans="3:5">
      <c r="C99" s="85"/>
      <c r="D99" s="85"/>
      <c r="E99" s="85"/>
    </row>
    <row r="100" spans="3:5">
      <c r="C100" s="85"/>
      <c r="D100" s="85"/>
      <c r="E100" s="85"/>
    </row>
    <row r="101" spans="3:5">
      <c r="C101" s="85"/>
      <c r="D101" s="85"/>
      <c r="E101" s="85"/>
    </row>
    <row r="102" spans="3:5">
      <c r="C102" s="85"/>
      <c r="D102" s="85"/>
      <c r="E102" s="85"/>
    </row>
    <row r="103" spans="3:5">
      <c r="C103" s="85"/>
      <c r="D103" s="85"/>
      <c r="E103" s="85"/>
    </row>
    <row r="104" spans="3:5">
      <c r="C104" s="85"/>
      <c r="D104" s="85"/>
      <c r="E104" s="85"/>
    </row>
    <row r="105" spans="3:5">
      <c r="C105" s="85"/>
      <c r="D105" s="85"/>
      <c r="E105" s="85"/>
    </row>
    <row r="106" spans="3:5">
      <c r="C106" s="85"/>
      <c r="D106" s="85"/>
      <c r="E106" s="85"/>
    </row>
    <row r="107" spans="3:5">
      <c r="C107" s="85"/>
      <c r="D107" s="85"/>
      <c r="E107" s="85"/>
    </row>
    <row r="108" spans="3:5">
      <c r="C108" s="85"/>
      <c r="D108" s="85"/>
      <c r="E108" s="85"/>
    </row>
    <row r="109" spans="3:5">
      <c r="C109" s="85"/>
      <c r="D109" s="85"/>
      <c r="E109" s="85"/>
    </row>
    <row r="110" spans="3:5">
      <c r="C110" s="85"/>
      <c r="D110" s="85"/>
      <c r="E110" s="85"/>
    </row>
    <row r="111" spans="3:5">
      <c r="C111" s="85"/>
      <c r="D111" s="85"/>
      <c r="E111" s="85"/>
    </row>
    <row r="112" spans="3:5">
      <c r="C112" s="85"/>
      <c r="D112" s="85"/>
      <c r="E112" s="85"/>
    </row>
    <row r="113" spans="3:5">
      <c r="C113" s="85"/>
      <c r="D113" s="85"/>
      <c r="E113" s="85"/>
    </row>
    <row r="114" spans="3:5">
      <c r="C114" s="85"/>
      <c r="D114" s="85"/>
      <c r="E114" s="85"/>
    </row>
    <row r="115" spans="3:5">
      <c r="C115" s="85"/>
      <c r="D115" s="85"/>
      <c r="E115" s="85"/>
    </row>
    <row r="116" spans="3:5">
      <c r="C116" s="85"/>
      <c r="D116" s="85"/>
      <c r="E116" s="85"/>
    </row>
    <row r="117" spans="3:5">
      <c r="C117" s="85"/>
      <c r="D117" s="85"/>
      <c r="E117" s="85"/>
    </row>
    <row r="118" spans="3:5">
      <c r="C118" s="85"/>
      <c r="D118" s="85"/>
      <c r="E118" s="85"/>
    </row>
    <row r="119" spans="3:5">
      <c r="C119" s="85"/>
      <c r="D119" s="85"/>
      <c r="E119" s="85"/>
    </row>
    <row r="120" spans="3:5">
      <c r="C120" s="85"/>
      <c r="D120" s="85"/>
      <c r="E120" s="85"/>
    </row>
  </sheetData>
  <sortState ref="G29:K51">
    <sortCondition descending="1" ref="K2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3:K26"/>
  <sheetViews>
    <sheetView workbookViewId="0">
      <selection activeCell="D3" sqref="D3"/>
    </sheetView>
  </sheetViews>
  <sheetFormatPr defaultRowHeight="15"/>
  <cols>
    <col min="1" max="1" width="15.7109375" style="1" customWidth="1"/>
    <col min="2" max="2" width="39.28515625" style="1" customWidth="1"/>
    <col min="3" max="3" width="16" style="1" customWidth="1"/>
    <col min="4" max="4" width="21.85546875" style="1" customWidth="1"/>
    <col min="5" max="5" width="14.7109375" style="1" customWidth="1"/>
    <col min="6" max="16384" width="9.140625" style="1"/>
  </cols>
  <sheetData>
    <row r="3" spans="1:1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11">
      <c r="A4" s="1" t="s">
        <v>7</v>
      </c>
      <c r="B4" s="1" t="s">
        <v>8</v>
      </c>
      <c r="C4" s="2">
        <v>2007</v>
      </c>
      <c r="D4" s="3">
        <v>29700000</v>
      </c>
      <c r="E4" s="1" t="s">
        <v>9</v>
      </c>
      <c r="F4" s="1" t="s">
        <v>10</v>
      </c>
      <c r="G4" s="1">
        <v>2343</v>
      </c>
      <c r="K4"/>
    </row>
    <row r="5" spans="1:11">
      <c r="A5" s="1" t="s">
        <v>11</v>
      </c>
      <c r="B5" s="1" t="s">
        <v>12</v>
      </c>
      <c r="C5" s="2">
        <v>2010</v>
      </c>
      <c r="D5" s="3">
        <v>50000000</v>
      </c>
      <c r="E5" s="1" t="s">
        <v>9</v>
      </c>
      <c r="F5" s="1" t="s">
        <v>10</v>
      </c>
      <c r="G5" s="1">
        <v>179</v>
      </c>
    </row>
    <row r="6" spans="1:11">
      <c r="A6" s="1" t="s">
        <v>13</v>
      </c>
      <c r="B6" s="1" t="s">
        <v>14</v>
      </c>
      <c r="C6" s="2">
        <v>2006</v>
      </c>
      <c r="D6" s="3">
        <v>181300000</v>
      </c>
      <c r="E6" s="1" t="s">
        <v>9</v>
      </c>
      <c r="F6" s="1" t="s">
        <v>10</v>
      </c>
      <c r="G6" s="1">
        <v>151</v>
      </c>
    </row>
    <row r="7" spans="1:11">
      <c r="A7" s="1" t="s">
        <v>15</v>
      </c>
      <c r="B7" s="1" t="s">
        <v>16</v>
      </c>
      <c r="C7" s="2">
        <v>1998</v>
      </c>
      <c r="D7" s="3">
        <v>117000000</v>
      </c>
      <c r="E7" s="1" t="s">
        <v>9</v>
      </c>
      <c r="F7" s="1" t="s">
        <v>17</v>
      </c>
      <c r="G7" s="1">
        <v>6922</v>
      </c>
    </row>
    <row r="8" spans="1:11">
      <c r="A8" s="1" t="s">
        <v>18</v>
      </c>
      <c r="B8" s="1" t="s">
        <v>19</v>
      </c>
      <c r="C8" s="2" t="s">
        <v>20</v>
      </c>
      <c r="D8" s="3">
        <v>6000000</v>
      </c>
      <c r="E8" s="1" t="s">
        <v>9</v>
      </c>
      <c r="F8" s="1" t="s">
        <v>10</v>
      </c>
      <c r="G8" s="3">
        <v>15461</v>
      </c>
    </row>
    <row r="9" spans="1:11">
      <c r="A9" s="1" t="s">
        <v>21</v>
      </c>
      <c r="B9" s="1" t="s">
        <v>16</v>
      </c>
      <c r="C9" s="2" t="s">
        <v>22</v>
      </c>
      <c r="D9" s="3">
        <v>1200000000</v>
      </c>
      <c r="E9" s="1" t="s">
        <v>9</v>
      </c>
      <c r="F9" s="1" t="s">
        <v>10</v>
      </c>
      <c r="G9" s="1">
        <v>2</v>
      </c>
    </row>
    <row r="10" spans="1:11">
      <c r="A10" s="1" t="s">
        <v>23</v>
      </c>
      <c r="B10" s="1" t="s">
        <v>24</v>
      </c>
      <c r="C10" s="2" t="s">
        <v>22</v>
      </c>
      <c r="D10" s="3">
        <v>51000000</v>
      </c>
      <c r="E10" s="1" t="s">
        <v>9</v>
      </c>
      <c r="F10" s="1" t="s">
        <v>17</v>
      </c>
      <c r="G10" s="1">
        <v>71</v>
      </c>
    </row>
    <row r="11" spans="1:11">
      <c r="A11" s="1" t="s">
        <v>25</v>
      </c>
      <c r="B11" s="1" t="s">
        <v>26</v>
      </c>
      <c r="C11" s="2" t="s">
        <v>27</v>
      </c>
      <c r="D11" s="3">
        <v>25000000</v>
      </c>
      <c r="E11" s="1" t="s">
        <v>9</v>
      </c>
      <c r="F11" s="1" t="s">
        <v>10</v>
      </c>
      <c r="G11" s="1">
        <v>501</v>
      </c>
    </row>
    <row r="12" spans="1:11">
      <c r="A12" s="1" t="s">
        <v>28</v>
      </c>
      <c r="B12" s="1" t="s">
        <v>29</v>
      </c>
      <c r="C12" s="2" t="s">
        <v>20</v>
      </c>
      <c r="D12" s="3">
        <v>400000000</v>
      </c>
      <c r="E12" s="1" t="s">
        <v>9</v>
      </c>
      <c r="F12" s="1" t="s">
        <v>10</v>
      </c>
      <c r="G12" s="1" t="s">
        <v>30</v>
      </c>
    </row>
    <row r="13" spans="1:11">
      <c r="A13" s="1" t="s">
        <v>31</v>
      </c>
      <c r="B13" s="1" t="s">
        <v>32</v>
      </c>
      <c r="C13" s="2">
        <v>2002</v>
      </c>
      <c r="D13" s="3">
        <v>40000000</v>
      </c>
      <c r="E13" s="1" t="s">
        <v>9</v>
      </c>
      <c r="F13" s="1" t="s">
        <v>10</v>
      </c>
      <c r="G13" s="1">
        <v>9002</v>
      </c>
    </row>
    <row r="14" spans="1:11">
      <c r="A14" s="1" t="s">
        <v>33</v>
      </c>
      <c r="B14" s="1" t="s">
        <v>34</v>
      </c>
      <c r="C14" s="2" t="s">
        <v>35</v>
      </c>
      <c r="D14" s="3">
        <v>187000000</v>
      </c>
      <c r="E14" s="1" t="s">
        <v>9</v>
      </c>
      <c r="F14" s="1" t="s">
        <v>10</v>
      </c>
      <c r="G14" s="1">
        <v>10</v>
      </c>
    </row>
    <row r="15" spans="1:11">
      <c r="A15" s="1" t="s">
        <v>36</v>
      </c>
      <c r="B15" s="1" t="s">
        <v>37</v>
      </c>
      <c r="C15" s="2">
        <v>36220</v>
      </c>
      <c r="D15" s="3">
        <v>39426278</v>
      </c>
      <c r="E15" s="1" t="s">
        <v>9</v>
      </c>
      <c r="F15" s="1" t="s">
        <v>10</v>
      </c>
      <c r="G15" s="1">
        <v>134</v>
      </c>
    </row>
    <row r="16" spans="1:11">
      <c r="A16" s="1" t="s">
        <v>38</v>
      </c>
      <c r="B16" s="1" t="s">
        <v>16</v>
      </c>
      <c r="C16" s="2" t="s">
        <v>35</v>
      </c>
      <c r="D16" s="3">
        <v>25000000</v>
      </c>
      <c r="E16" s="1" t="s">
        <v>9</v>
      </c>
      <c r="F16" s="1" t="s">
        <v>10</v>
      </c>
      <c r="G16" s="1">
        <v>680</v>
      </c>
    </row>
    <row r="17" spans="1:7">
      <c r="A17" s="1" t="s">
        <v>39</v>
      </c>
      <c r="B17" s="1" t="s">
        <v>40</v>
      </c>
      <c r="C17" s="2" t="s">
        <v>22</v>
      </c>
      <c r="D17" s="3">
        <v>26000000</v>
      </c>
      <c r="E17" s="1" t="s">
        <v>9</v>
      </c>
      <c r="F17" s="1" t="s">
        <v>17</v>
      </c>
      <c r="G17" s="1">
        <v>798</v>
      </c>
    </row>
    <row r="18" spans="1:7">
      <c r="A18" s="1" t="s">
        <v>41</v>
      </c>
      <c r="B18" s="1" t="s">
        <v>29</v>
      </c>
      <c r="C18" s="2" t="s">
        <v>22</v>
      </c>
      <c r="D18" s="3">
        <v>100000000</v>
      </c>
      <c r="E18" s="1" t="s">
        <v>9</v>
      </c>
      <c r="F18" s="1" t="s">
        <v>10</v>
      </c>
      <c r="G18" s="1">
        <v>1808</v>
      </c>
    </row>
    <row r="19" spans="1:7">
      <c r="A19" s="1" t="s">
        <v>42</v>
      </c>
      <c r="B19" s="1" t="s">
        <v>43</v>
      </c>
      <c r="C19" s="2" t="s">
        <v>27</v>
      </c>
      <c r="D19" s="3">
        <v>500000000</v>
      </c>
      <c r="E19" s="1" t="s">
        <v>9</v>
      </c>
      <c r="F19" s="1" t="s">
        <v>17</v>
      </c>
      <c r="G19" s="1">
        <v>36</v>
      </c>
    </row>
    <row r="20" spans="1:7">
      <c r="A20" s="1" t="s">
        <v>44</v>
      </c>
      <c r="B20" s="1" t="s">
        <v>45</v>
      </c>
      <c r="C20" s="2">
        <v>2010</v>
      </c>
      <c r="D20" s="3">
        <v>10000000</v>
      </c>
      <c r="E20" s="1" t="s">
        <v>9</v>
      </c>
      <c r="F20" s="1" t="s">
        <v>10</v>
      </c>
      <c r="G20" s="1">
        <v>195</v>
      </c>
    </row>
    <row r="21" spans="1:7">
      <c r="A21" s="1" t="s">
        <v>46</v>
      </c>
      <c r="B21" s="1" t="s">
        <v>47</v>
      </c>
      <c r="C21" s="2">
        <v>2007</v>
      </c>
      <c r="D21" s="3">
        <v>110000000</v>
      </c>
      <c r="E21" s="1" t="s">
        <v>9</v>
      </c>
      <c r="F21" s="1" t="s">
        <v>10</v>
      </c>
      <c r="G21" s="1">
        <v>23</v>
      </c>
    </row>
    <row r="22" spans="1:7">
      <c r="A22" s="1" t="s">
        <v>48</v>
      </c>
      <c r="B22" s="1" t="s">
        <v>49</v>
      </c>
      <c r="C22" s="2" t="s">
        <v>50</v>
      </c>
      <c r="D22" s="3">
        <v>500000000</v>
      </c>
      <c r="E22" s="1" t="s">
        <v>9</v>
      </c>
      <c r="F22" s="1" t="s">
        <v>10</v>
      </c>
      <c r="G22" s="1">
        <v>11</v>
      </c>
    </row>
    <row r="23" spans="1:7">
      <c r="A23" s="1" t="s">
        <v>51</v>
      </c>
      <c r="B23" s="1" t="s">
        <v>52</v>
      </c>
      <c r="C23" s="2" t="s">
        <v>53</v>
      </c>
      <c r="D23" s="3">
        <v>1000000</v>
      </c>
      <c r="E23" s="1" t="s">
        <v>9</v>
      </c>
      <c r="F23" s="1" t="s">
        <v>10</v>
      </c>
      <c r="G23" s="3">
        <v>32369</v>
      </c>
    </row>
    <row r="24" spans="1:7">
      <c r="A24" s="1" t="s">
        <v>54</v>
      </c>
      <c r="B24" s="1" t="s">
        <v>16</v>
      </c>
      <c r="C24" s="2" t="s">
        <v>50</v>
      </c>
      <c r="D24" s="3">
        <v>200000000</v>
      </c>
      <c r="E24" s="1" t="s">
        <v>55</v>
      </c>
      <c r="F24" s="1" t="s">
        <v>10</v>
      </c>
      <c r="G24" s="1">
        <v>20</v>
      </c>
    </row>
    <row r="25" spans="1:7">
      <c r="A25" s="1" t="s">
        <v>56</v>
      </c>
      <c r="B25" s="1" t="s">
        <v>16</v>
      </c>
      <c r="C25" s="2" t="s">
        <v>57</v>
      </c>
      <c r="D25" s="3">
        <v>205000000</v>
      </c>
      <c r="E25" s="1" t="s">
        <v>9</v>
      </c>
      <c r="F25" s="1" t="s">
        <v>10</v>
      </c>
      <c r="G25" s="1">
        <v>63</v>
      </c>
    </row>
    <row r="26" spans="1:7">
      <c r="A26" s="1" t="s">
        <v>58</v>
      </c>
      <c r="B26" s="1" t="s">
        <v>37</v>
      </c>
      <c r="C26" s="2">
        <v>2007</v>
      </c>
      <c r="D26" s="3">
        <v>3231621</v>
      </c>
      <c r="E26" s="1" t="s">
        <v>9</v>
      </c>
      <c r="F26" s="1" t="s">
        <v>10</v>
      </c>
      <c r="G26" s="1" t="s"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C2:H24"/>
  <sheetViews>
    <sheetView topLeftCell="A4" workbookViewId="0">
      <selection activeCell="C9" sqref="C9"/>
    </sheetView>
  </sheetViews>
  <sheetFormatPr defaultRowHeight="15"/>
  <cols>
    <col min="3" max="3" width="20.85546875" customWidth="1"/>
    <col min="4" max="4" width="28.140625" bestFit="1" customWidth="1"/>
    <col min="5" max="5" width="24.42578125" customWidth="1"/>
    <col min="6" max="6" width="19.7109375" customWidth="1"/>
    <col min="7" max="7" width="20.85546875" customWidth="1"/>
    <col min="8" max="8" width="19.7109375" customWidth="1"/>
  </cols>
  <sheetData>
    <row r="2" spans="3:8">
      <c r="E2" s="91" t="s">
        <v>160</v>
      </c>
      <c r="F2" s="91"/>
      <c r="G2" s="91" t="s">
        <v>161</v>
      </c>
      <c r="H2" s="91"/>
    </row>
    <row r="3" spans="3:8" ht="78.75" customHeight="1">
      <c r="C3" s="30"/>
      <c r="D3" s="30" t="s">
        <v>122</v>
      </c>
      <c r="E3" s="31" t="s">
        <v>136</v>
      </c>
      <c r="F3" s="31" t="s">
        <v>137</v>
      </c>
      <c r="G3" s="31" t="s">
        <v>138</v>
      </c>
      <c r="H3" s="31" t="s">
        <v>139</v>
      </c>
    </row>
    <row r="4" spans="3:8">
      <c r="D4" t="s">
        <v>123</v>
      </c>
      <c r="E4">
        <v>6</v>
      </c>
      <c r="F4">
        <v>23</v>
      </c>
      <c r="G4">
        <v>10</v>
      </c>
      <c r="H4">
        <v>43</v>
      </c>
    </row>
    <row r="5" spans="3:8">
      <c r="D5" t="s">
        <v>124</v>
      </c>
      <c r="E5">
        <v>7</v>
      </c>
      <c r="F5">
        <v>25</v>
      </c>
      <c r="G5">
        <v>15</v>
      </c>
      <c r="H5">
        <v>65</v>
      </c>
    </row>
    <row r="6" spans="3:8">
      <c r="D6" t="s">
        <v>125</v>
      </c>
      <c r="E6">
        <v>9</v>
      </c>
      <c r="F6">
        <v>32</v>
      </c>
      <c r="G6">
        <v>15</v>
      </c>
      <c r="H6">
        <v>66</v>
      </c>
    </row>
    <row r="7" spans="3:8">
      <c r="D7" t="s">
        <v>126</v>
      </c>
      <c r="E7">
        <v>9.5</v>
      </c>
      <c r="F7">
        <v>31</v>
      </c>
      <c r="G7">
        <v>23</v>
      </c>
      <c r="H7">
        <v>80</v>
      </c>
    </row>
    <row r="8" spans="3:8">
      <c r="D8" t="s">
        <v>127</v>
      </c>
      <c r="E8">
        <v>11</v>
      </c>
      <c r="F8">
        <v>40</v>
      </c>
      <c r="G8">
        <v>43</v>
      </c>
      <c r="H8">
        <v>96</v>
      </c>
    </row>
    <row r="9" spans="3:8">
      <c r="D9" t="s">
        <v>128</v>
      </c>
      <c r="E9">
        <v>14</v>
      </c>
      <c r="F9">
        <v>40</v>
      </c>
      <c r="G9">
        <v>34</v>
      </c>
      <c r="H9">
        <v>78</v>
      </c>
    </row>
    <row r="10" spans="3:8">
      <c r="D10" t="s">
        <v>129</v>
      </c>
      <c r="E10">
        <v>13</v>
      </c>
      <c r="F10">
        <v>40</v>
      </c>
      <c r="G10">
        <v>31</v>
      </c>
      <c r="H10">
        <v>66</v>
      </c>
    </row>
    <row r="11" spans="3:8">
      <c r="D11" t="s">
        <v>130</v>
      </c>
      <c r="E11">
        <v>15</v>
      </c>
      <c r="F11">
        <v>46</v>
      </c>
      <c r="G11">
        <v>30</v>
      </c>
      <c r="H11">
        <v>90</v>
      </c>
    </row>
    <row r="12" spans="3:8">
      <c r="D12" t="s">
        <v>147</v>
      </c>
      <c r="E12">
        <v>19</v>
      </c>
      <c r="F12">
        <v>48</v>
      </c>
      <c r="G12">
        <v>33</v>
      </c>
      <c r="H12">
        <v>68</v>
      </c>
    </row>
    <row r="13" spans="3:8">
      <c r="D13" t="s">
        <v>131</v>
      </c>
      <c r="E13">
        <v>15</v>
      </c>
      <c r="F13">
        <v>50</v>
      </c>
      <c r="G13">
        <v>40</v>
      </c>
      <c r="H13">
        <v>94</v>
      </c>
    </row>
    <row r="14" spans="3:8">
      <c r="D14" t="s">
        <v>132</v>
      </c>
      <c r="E14">
        <v>14</v>
      </c>
      <c r="F14">
        <v>51</v>
      </c>
      <c r="G14">
        <v>42</v>
      </c>
      <c r="H14">
        <v>100</v>
      </c>
    </row>
    <row r="15" spans="3:8">
      <c r="D15" t="s">
        <v>133</v>
      </c>
      <c r="E15">
        <v>16</v>
      </c>
      <c r="F15">
        <v>51</v>
      </c>
      <c r="G15">
        <v>42</v>
      </c>
      <c r="H15">
        <v>104</v>
      </c>
    </row>
    <row r="16" spans="3:8">
      <c r="D16" t="s">
        <v>134</v>
      </c>
      <c r="E16">
        <v>19</v>
      </c>
      <c r="F16">
        <v>52</v>
      </c>
      <c r="G16">
        <v>46</v>
      </c>
      <c r="H16">
        <v>98</v>
      </c>
    </row>
    <row r="17" spans="4:8">
      <c r="D17" t="s">
        <v>135</v>
      </c>
      <c r="E17">
        <v>17</v>
      </c>
      <c r="F17">
        <v>55</v>
      </c>
      <c r="G17">
        <v>34</v>
      </c>
      <c r="H17">
        <v>90</v>
      </c>
    </row>
    <row r="18" spans="4:8">
      <c r="D18" t="s">
        <v>140</v>
      </c>
      <c r="E18">
        <v>22</v>
      </c>
      <c r="F18">
        <v>67</v>
      </c>
      <c r="G18">
        <v>57</v>
      </c>
      <c r="H18">
        <v>114</v>
      </c>
    </row>
    <row r="19" spans="4:8">
      <c r="D19" t="s">
        <v>141</v>
      </c>
      <c r="E19">
        <v>23</v>
      </c>
      <c r="F19">
        <v>70</v>
      </c>
      <c r="G19">
        <v>54</v>
      </c>
      <c r="H19">
        <v>119</v>
      </c>
    </row>
    <row r="20" spans="4:8">
      <c r="D20" t="s">
        <v>142</v>
      </c>
      <c r="E20">
        <v>25</v>
      </c>
      <c r="F20">
        <v>71</v>
      </c>
      <c r="G20">
        <v>52</v>
      </c>
      <c r="H20">
        <v>105</v>
      </c>
    </row>
    <row r="21" spans="4:8">
      <c r="D21" t="s">
        <v>143</v>
      </c>
      <c r="E21">
        <v>26</v>
      </c>
      <c r="F21">
        <v>75</v>
      </c>
      <c r="G21">
        <v>60</v>
      </c>
      <c r="H21">
        <v>116</v>
      </c>
    </row>
    <row r="22" spans="4:8">
      <c r="D22" t="s">
        <v>144</v>
      </c>
      <c r="E22">
        <v>25</v>
      </c>
      <c r="F22">
        <v>75</v>
      </c>
      <c r="G22">
        <v>68</v>
      </c>
      <c r="H22">
        <v>123</v>
      </c>
    </row>
    <row r="23" spans="4:8">
      <c r="D23" t="s">
        <v>145</v>
      </c>
      <c r="E23">
        <v>20</v>
      </c>
      <c r="F23">
        <v>83</v>
      </c>
      <c r="G23">
        <v>62</v>
      </c>
      <c r="H23">
        <v>123</v>
      </c>
    </row>
    <row r="24" spans="4:8">
      <c r="D24" t="s">
        <v>146</v>
      </c>
      <c r="E24">
        <v>25</v>
      </c>
      <c r="F24">
        <v>84</v>
      </c>
      <c r="G24">
        <v>67</v>
      </c>
      <c r="H24">
        <v>112</v>
      </c>
    </row>
  </sheetData>
  <mergeCells count="2">
    <mergeCell ref="E2:F2"/>
    <mergeCell ref="G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C3:H24"/>
  <sheetViews>
    <sheetView topLeftCell="A12" zoomScale="91" zoomScaleNormal="91" workbookViewId="0">
      <selection activeCell="F39" sqref="F39"/>
    </sheetView>
  </sheetViews>
  <sheetFormatPr defaultRowHeight="15"/>
  <cols>
    <col min="3" max="3" width="20.85546875" customWidth="1"/>
    <col min="4" max="4" width="28.140625" bestFit="1" customWidth="1"/>
    <col min="5" max="5" width="24.42578125" customWidth="1"/>
    <col min="6" max="6" width="19.7109375" customWidth="1"/>
    <col min="7" max="7" width="20.85546875" customWidth="1"/>
    <col min="8" max="8" width="19.7109375" customWidth="1"/>
  </cols>
  <sheetData>
    <row r="3" spans="3:8" ht="78.75" customHeight="1">
      <c r="C3" s="30"/>
      <c r="D3" s="30" t="s">
        <v>122</v>
      </c>
      <c r="E3" s="31" t="s">
        <v>136</v>
      </c>
      <c r="F3" s="31" t="s">
        <v>137</v>
      </c>
      <c r="G3" s="31" t="s">
        <v>138</v>
      </c>
      <c r="H3" s="31" t="s">
        <v>139</v>
      </c>
    </row>
    <row r="4" spans="3:8">
      <c r="D4" t="s">
        <v>123</v>
      </c>
      <c r="E4">
        <f>социальная_активность!E4*(-1)</f>
        <v>-6</v>
      </c>
      <c r="F4">
        <f>социальная_активность!F4*(-1)</f>
        <v>-23</v>
      </c>
      <c r="G4">
        <v>10</v>
      </c>
      <c r="H4">
        <v>43</v>
      </c>
    </row>
    <row r="5" spans="3:8">
      <c r="D5" t="s">
        <v>124</v>
      </c>
      <c r="E5">
        <f>социальная_активность!E5*(-1)</f>
        <v>-7</v>
      </c>
      <c r="F5">
        <f>социальная_активность!F5*(-1)</f>
        <v>-25</v>
      </c>
      <c r="G5">
        <v>15</v>
      </c>
      <c r="H5">
        <v>65</v>
      </c>
    </row>
    <row r="6" spans="3:8">
      <c r="D6" t="s">
        <v>125</v>
      </c>
      <c r="E6">
        <f>социальная_активность!E6*(-1)</f>
        <v>-9</v>
      </c>
      <c r="F6">
        <f>социальная_активность!F6*(-1)</f>
        <v>-32</v>
      </c>
      <c r="G6">
        <v>15</v>
      </c>
      <c r="H6">
        <v>66</v>
      </c>
    </row>
    <row r="7" spans="3:8">
      <c r="D7" t="s">
        <v>126</v>
      </c>
      <c r="E7">
        <f>социальная_активность!E7*(-1)</f>
        <v>-9.5</v>
      </c>
      <c r="F7">
        <f>социальная_активность!F7*(-1)</f>
        <v>-31</v>
      </c>
      <c r="G7">
        <v>23</v>
      </c>
      <c r="H7">
        <v>80</v>
      </c>
    </row>
    <row r="8" spans="3:8">
      <c r="D8" t="s">
        <v>148</v>
      </c>
      <c r="E8">
        <f>социальная_активность!E8*(-1)</f>
        <v>-11</v>
      </c>
      <c r="F8">
        <f>социальная_активность!F8*(-1)</f>
        <v>-40</v>
      </c>
      <c r="G8">
        <v>43</v>
      </c>
      <c r="H8">
        <v>96</v>
      </c>
    </row>
    <row r="9" spans="3:8">
      <c r="D9" t="s">
        <v>128</v>
      </c>
      <c r="E9">
        <f>социальная_активность!E9*(-1)</f>
        <v>-14</v>
      </c>
      <c r="F9">
        <f>социальная_активность!F9*(-1)</f>
        <v>-40</v>
      </c>
      <c r="G9">
        <v>34</v>
      </c>
      <c r="H9">
        <v>78</v>
      </c>
    </row>
    <row r="10" spans="3:8">
      <c r="D10" t="s">
        <v>129</v>
      </c>
      <c r="E10">
        <f>социальная_активность!E10*(-1)</f>
        <v>-13</v>
      </c>
      <c r="F10">
        <f>социальная_активность!F10*(-1)</f>
        <v>-40</v>
      </c>
      <c r="G10">
        <v>31</v>
      </c>
      <c r="H10">
        <v>66</v>
      </c>
    </row>
    <row r="11" spans="3:8">
      <c r="D11" t="s">
        <v>130</v>
      </c>
      <c r="E11">
        <f>социальная_активность!E11*(-1)</f>
        <v>-15</v>
      </c>
      <c r="F11">
        <f>социальная_активность!F11*(-1)</f>
        <v>-46</v>
      </c>
      <c r="G11">
        <v>30</v>
      </c>
      <c r="H11">
        <v>90</v>
      </c>
    </row>
    <row r="12" spans="3:8">
      <c r="D12" t="s">
        <v>147</v>
      </c>
      <c r="E12">
        <f>социальная_активность!E12*(-1)</f>
        <v>-19</v>
      </c>
      <c r="F12">
        <f>социальная_активность!F12*(-1)</f>
        <v>-48</v>
      </c>
      <c r="G12">
        <v>33</v>
      </c>
      <c r="H12">
        <v>68</v>
      </c>
    </row>
    <row r="13" spans="3:8">
      <c r="D13" t="s">
        <v>131</v>
      </c>
      <c r="E13">
        <f>социальная_активность!E13*(-1)</f>
        <v>-15</v>
      </c>
      <c r="F13">
        <f>социальная_активность!F13*(-1)</f>
        <v>-50</v>
      </c>
      <c r="G13">
        <v>40</v>
      </c>
      <c r="H13">
        <v>94</v>
      </c>
    </row>
    <row r="14" spans="3:8">
      <c r="D14" t="s">
        <v>132</v>
      </c>
      <c r="E14">
        <f>социальная_активность!E14*(-1)</f>
        <v>-14</v>
      </c>
      <c r="F14">
        <f>социальная_активность!F14*(-1)</f>
        <v>-51</v>
      </c>
      <c r="G14">
        <v>42</v>
      </c>
      <c r="H14">
        <v>100</v>
      </c>
    </row>
    <row r="15" spans="3:8">
      <c r="D15" t="s">
        <v>133</v>
      </c>
      <c r="E15">
        <f>социальная_активность!E15*(-1)</f>
        <v>-16</v>
      </c>
      <c r="F15">
        <f>социальная_активность!F15*(-1)</f>
        <v>-51</v>
      </c>
      <c r="G15">
        <v>42</v>
      </c>
      <c r="H15">
        <v>104</v>
      </c>
    </row>
    <row r="16" spans="3:8">
      <c r="D16" t="s">
        <v>134</v>
      </c>
      <c r="E16">
        <f>социальная_активность!E16*(-1)</f>
        <v>-19</v>
      </c>
      <c r="F16">
        <f>социальная_активность!F16*(-1)</f>
        <v>-52</v>
      </c>
      <c r="G16">
        <v>46</v>
      </c>
      <c r="H16">
        <v>98</v>
      </c>
    </row>
    <row r="17" spans="4:8">
      <c r="D17" t="s">
        <v>135</v>
      </c>
      <c r="E17">
        <f>социальная_активность!E17*(-1)</f>
        <v>-17</v>
      </c>
      <c r="F17">
        <f>социальная_активность!F17*(-1)</f>
        <v>-55</v>
      </c>
      <c r="G17">
        <v>34</v>
      </c>
      <c r="H17">
        <v>90</v>
      </c>
    </row>
    <row r="18" spans="4:8">
      <c r="D18" t="s">
        <v>140</v>
      </c>
      <c r="E18">
        <f>социальная_активность!E18*(-1)</f>
        <v>-22</v>
      </c>
      <c r="F18">
        <f>социальная_активность!F18*(-1)</f>
        <v>-67</v>
      </c>
      <c r="G18">
        <v>57</v>
      </c>
      <c r="H18">
        <v>114</v>
      </c>
    </row>
    <row r="19" spans="4:8">
      <c r="D19" t="s">
        <v>141</v>
      </c>
      <c r="E19">
        <f>социальная_активность!E19*(-1)</f>
        <v>-23</v>
      </c>
      <c r="F19">
        <f>социальная_активность!F19*(-1)</f>
        <v>-70</v>
      </c>
      <c r="G19">
        <v>54</v>
      </c>
      <c r="H19">
        <v>119</v>
      </c>
    </row>
    <row r="20" spans="4:8">
      <c r="D20" t="s">
        <v>142</v>
      </c>
      <c r="E20">
        <f>социальная_активность!E20*(-1)</f>
        <v>-25</v>
      </c>
      <c r="F20">
        <f>социальная_активность!F20*(-1)</f>
        <v>-71</v>
      </c>
      <c r="G20">
        <v>52</v>
      </c>
      <c r="H20">
        <v>105</v>
      </c>
    </row>
    <row r="21" spans="4:8">
      <c r="D21" t="s">
        <v>143</v>
      </c>
      <c r="E21">
        <f>социальная_активность!E21*(-1)</f>
        <v>-26</v>
      </c>
      <c r="F21">
        <f>социальная_активность!F21*(-1)</f>
        <v>-75</v>
      </c>
      <c r="G21">
        <v>60</v>
      </c>
      <c r="H21">
        <v>116</v>
      </c>
    </row>
    <row r="22" spans="4:8">
      <c r="D22" t="s">
        <v>144</v>
      </c>
      <c r="E22">
        <f>социальная_активность!E22*(-1)</f>
        <v>-25</v>
      </c>
      <c r="F22">
        <f>социальная_активность!F22*(-1)</f>
        <v>-75</v>
      </c>
      <c r="G22">
        <v>68</v>
      </c>
      <c r="H22">
        <v>123</v>
      </c>
    </row>
    <row r="23" spans="4:8">
      <c r="D23" t="s">
        <v>145</v>
      </c>
      <c r="E23">
        <f>социальная_активность!E23*(-1)</f>
        <v>-20</v>
      </c>
      <c r="F23">
        <f>социальная_активность!F23*(-1)</f>
        <v>-83</v>
      </c>
      <c r="G23">
        <v>62</v>
      </c>
      <c r="H23">
        <v>123</v>
      </c>
    </row>
    <row r="24" spans="4:8">
      <c r="D24" t="s">
        <v>146</v>
      </c>
      <c r="E24">
        <f>социальная_активность!E24*(-1)</f>
        <v>-25</v>
      </c>
      <c r="F24">
        <f>социальная_активность!F24*(-1)</f>
        <v>-84</v>
      </c>
      <c r="G24">
        <v>67</v>
      </c>
      <c r="H24">
        <v>112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2:Z255"/>
  <sheetViews>
    <sheetView topLeftCell="E1" zoomScale="80" zoomScaleNormal="80" workbookViewId="0">
      <selection activeCell="D9" sqref="D9"/>
    </sheetView>
  </sheetViews>
  <sheetFormatPr defaultRowHeight="15"/>
  <cols>
    <col min="16" max="16" width="18.85546875" customWidth="1"/>
  </cols>
  <sheetData>
    <row r="2" spans="1:21" ht="56.25" customHeight="1">
      <c r="A2" s="93" t="s">
        <v>155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1">
      <c r="A3" t="s">
        <v>98</v>
      </c>
    </row>
    <row r="5" spans="1:21">
      <c r="C5" s="4" t="s">
        <v>112</v>
      </c>
    </row>
    <row r="6" spans="1:21" ht="15.75" thickBot="1"/>
    <row r="7" spans="1:21" ht="15.75" thickBot="1">
      <c r="A7" s="32" t="s">
        <v>89</v>
      </c>
      <c r="B7" s="33"/>
      <c r="C7" s="33"/>
      <c r="D7" s="34">
        <v>41365</v>
      </c>
      <c r="G7" s="43">
        <v>41334</v>
      </c>
      <c r="H7" s="33"/>
      <c r="I7" s="44"/>
      <c r="K7" s="32"/>
      <c r="L7" s="55">
        <v>41306</v>
      </c>
      <c r="M7" s="44"/>
      <c r="O7" s="43">
        <v>41275</v>
      </c>
      <c r="P7" s="33"/>
      <c r="Q7" s="44"/>
      <c r="S7" s="43">
        <v>41395</v>
      </c>
      <c r="T7" s="33"/>
      <c r="U7" s="44"/>
    </row>
    <row r="8" spans="1:21" ht="60.75" thickBot="1">
      <c r="A8" s="35"/>
      <c r="B8" s="67" t="s">
        <v>60</v>
      </c>
      <c r="C8" s="66" t="s">
        <v>61</v>
      </c>
      <c r="D8" s="66" t="s">
        <v>62</v>
      </c>
      <c r="G8" s="67" t="s">
        <v>60</v>
      </c>
      <c r="H8" s="67" t="s">
        <v>61</v>
      </c>
      <c r="I8" s="66" t="s">
        <v>62</v>
      </c>
      <c r="K8" s="61" t="s">
        <v>60</v>
      </c>
      <c r="L8" s="62" t="s">
        <v>61</v>
      </c>
      <c r="M8" s="57" t="s">
        <v>62</v>
      </c>
      <c r="O8" s="56" t="s">
        <v>60</v>
      </c>
      <c r="P8" s="57" t="s">
        <v>61</v>
      </c>
      <c r="Q8" s="57" t="s">
        <v>62</v>
      </c>
      <c r="S8" s="56" t="s">
        <v>60</v>
      </c>
      <c r="T8" s="57" t="s">
        <v>61</v>
      </c>
      <c r="U8" s="57" t="s">
        <v>62</v>
      </c>
    </row>
    <row r="9" spans="1:21" ht="15.75" thickBot="1">
      <c r="A9" s="35"/>
      <c r="B9" s="36" t="s">
        <v>63</v>
      </c>
      <c r="C9" s="37">
        <v>0.64</v>
      </c>
      <c r="D9" s="38">
        <v>0.82</v>
      </c>
      <c r="G9" s="63" t="s">
        <v>63</v>
      </c>
      <c r="H9" s="64">
        <v>0.66</v>
      </c>
      <c r="I9" s="65">
        <v>0.83</v>
      </c>
      <c r="K9" s="58" t="s">
        <v>63</v>
      </c>
      <c r="L9" s="59">
        <v>0.66</v>
      </c>
      <c r="M9" s="60">
        <v>0.8</v>
      </c>
      <c r="O9" s="35" t="s">
        <v>63</v>
      </c>
      <c r="P9" s="37">
        <v>0.64</v>
      </c>
      <c r="Q9" s="38">
        <v>0.81</v>
      </c>
      <c r="S9" s="35" t="s">
        <v>63</v>
      </c>
      <c r="T9" s="37">
        <v>0.62</v>
      </c>
      <c r="U9" s="38">
        <v>0.81</v>
      </c>
    </row>
    <row r="10" spans="1:21" ht="29.25" thickBot="1">
      <c r="A10" s="35"/>
      <c r="B10" s="36" t="s">
        <v>64</v>
      </c>
      <c r="C10" s="37">
        <v>0.59</v>
      </c>
      <c r="D10" s="38">
        <v>0.76</v>
      </c>
      <c r="G10" s="45" t="s">
        <v>64</v>
      </c>
      <c r="H10" s="8">
        <v>0.61</v>
      </c>
      <c r="I10" s="46">
        <v>0.77</v>
      </c>
      <c r="K10" s="50" t="s">
        <v>64</v>
      </c>
      <c r="L10" s="12">
        <v>0.6</v>
      </c>
      <c r="M10" s="51">
        <v>0.74</v>
      </c>
      <c r="O10" s="35" t="s">
        <v>64</v>
      </c>
      <c r="P10" s="37">
        <v>0.56999999999999995</v>
      </c>
      <c r="Q10" s="38">
        <v>0.75</v>
      </c>
      <c r="S10" s="35" t="s">
        <v>64</v>
      </c>
      <c r="T10" s="37">
        <v>0.56999999999999995</v>
      </c>
      <c r="U10" s="38">
        <v>0.76</v>
      </c>
    </row>
    <row r="11" spans="1:21" ht="15.75" thickBot="1">
      <c r="A11" s="35"/>
      <c r="B11" s="36" t="s">
        <v>65</v>
      </c>
      <c r="C11" s="37">
        <v>0.46</v>
      </c>
      <c r="D11" s="38">
        <v>0.76</v>
      </c>
      <c r="G11" s="45" t="s">
        <v>65</v>
      </c>
      <c r="H11" s="8">
        <v>0.48</v>
      </c>
      <c r="I11" s="46">
        <v>0.77</v>
      </c>
      <c r="K11" s="50" t="s">
        <v>65</v>
      </c>
      <c r="L11" s="12">
        <v>0.48</v>
      </c>
      <c r="M11" s="51">
        <v>0.74</v>
      </c>
      <c r="O11" s="35" t="s">
        <v>65</v>
      </c>
      <c r="P11" s="37">
        <v>0.47</v>
      </c>
      <c r="Q11" s="38">
        <v>0.76</v>
      </c>
      <c r="S11" s="35" t="s">
        <v>65</v>
      </c>
      <c r="T11" s="37">
        <v>0.44</v>
      </c>
      <c r="U11" s="38">
        <v>0.77</v>
      </c>
    </row>
    <row r="12" spans="1:21" ht="15.75" thickBot="1">
      <c r="A12" s="35"/>
      <c r="B12" s="36" t="s">
        <v>66</v>
      </c>
      <c r="C12" s="37">
        <v>0.38</v>
      </c>
      <c r="D12" s="38">
        <v>0.7</v>
      </c>
      <c r="G12" s="45" t="s">
        <v>66</v>
      </c>
      <c r="H12" s="8">
        <v>0.4</v>
      </c>
      <c r="I12" s="46">
        <v>0.71</v>
      </c>
      <c r="K12" s="50" t="s">
        <v>66</v>
      </c>
      <c r="L12" s="12">
        <v>0.4</v>
      </c>
      <c r="M12" s="51">
        <v>0.67</v>
      </c>
      <c r="O12" s="35" t="s">
        <v>66</v>
      </c>
      <c r="P12" s="37">
        <v>0.4</v>
      </c>
      <c r="Q12" s="38">
        <v>0.69</v>
      </c>
      <c r="S12" s="35" t="s">
        <v>66</v>
      </c>
      <c r="T12" s="37">
        <v>0.36</v>
      </c>
      <c r="U12" s="38">
        <v>0.67</v>
      </c>
    </row>
    <row r="13" spans="1:21" ht="29.25" thickBot="1">
      <c r="A13" s="35"/>
      <c r="B13" s="36" t="s">
        <v>67</v>
      </c>
      <c r="C13" s="37">
        <v>0.34</v>
      </c>
      <c r="D13" s="38">
        <v>0.56999999999999995</v>
      </c>
      <c r="G13" s="45" t="s">
        <v>67</v>
      </c>
      <c r="H13" s="8">
        <v>0.37</v>
      </c>
      <c r="I13" s="46">
        <v>0.59</v>
      </c>
      <c r="K13" s="50" t="s">
        <v>67</v>
      </c>
      <c r="L13" s="12">
        <v>0.37</v>
      </c>
      <c r="M13" s="51">
        <v>0.56000000000000005</v>
      </c>
      <c r="O13" s="35" t="s">
        <v>67</v>
      </c>
      <c r="P13" s="37">
        <v>0.37</v>
      </c>
      <c r="Q13" s="38">
        <v>0.56999999999999995</v>
      </c>
      <c r="S13" s="35" t="s">
        <v>67</v>
      </c>
      <c r="T13" s="37">
        <v>0.34</v>
      </c>
      <c r="U13" s="38">
        <v>0.56000000000000005</v>
      </c>
    </row>
    <row r="14" spans="1:21" ht="29.25" thickBot="1">
      <c r="A14" s="35"/>
      <c r="B14" s="36" t="s">
        <v>68</v>
      </c>
      <c r="C14" s="37">
        <v>0.27</v>
      </c>
      <c r="D14" s="38">
        <v>0.7</v>
      </c>
      <c r="G14" s="45" t="s">
        <v>68</v>
      </c>
      <c r="H14" s="8">
        <v>0.28999999999999998</v>
      </c>
      <c r="I14" s="46">
        <v>0.71</v>
      </c>
      <c r="K14" s="50" t="s">
        <v>68</v>
      </c>
      <c r="L14" s="12">
        <v>0.28000000000000003</v>
      </c>
      <c r="M14" s="51">
        <v>0.66</v>
      </c>
      <c r="O14" s="35" t="s">
        <v>68</v>
      </c>
      <c r="P14" s="37">
        <v>0.26</v>
      </c>
      <c r="Q14" s="38">
        <v>0.66</v>
      </c>
      <c r="S14" s="35" t="s">
        <v>68</v>
      </c>
      <c r="T14" s="37">
        <v>0.26</v>
      </c>
      <c r="U14" s="38">
        <v>0.69</v>
      </c>
    </row>
    <row r="15" spans="1:21" ht="29.25" thickBot="1">
      <c r="A15" s="35"/>
      <c r="B15" s="36" t="s">
        <v>69</v>
      </c>
      <c r="C15" s="37">
        <v>0.13</v>
      </c>
      <c r="D15" s="38">
        <v>0.57999999999999996</v>
      </c>
      <c r="G15" s="45" t="s">
        <v>69</v>
      </c>
      <c r="H15" s="8">
        <v>0.15</v>
      </c>
      <c r="I15" s="46">
        <v>0.6</v>
      </c>
      <c r="K15" s="50" t="s">
        <v>69</v>
      </c>
      <c r="L15" s="12">
        <v>0.15</v>
      </c>
      <c r="M15" s="51">
        <v>0.55000000000000004</v>
      </c>
      <c r="O15" s="35" t="s">
        <v>69</v>
      </c>
      <c r="P15" s="37">
        <v>0.14000000000000001</v>
      </c>
      <c r="Q15" s="38">
        <v>0.55000000000000004</v>
      </c>
      <c r="S15" s="35" t="s">
        <v>69</v>
      </c>
      <c r="T15" s="37">
        <v>0.12</v>
      </c>
      <c r="U15" s="38">
        <v>0.55000000000000004</v>
      </c>
    </row>
    <row r="16" spans="1:21" ht="29.25" thickBot="1">
      <c r="A16" s="35"/>
      <c r="B16" s="36" t="s">
        <v>70</v>
      </c>
      <c r="C16" s="37">
        <v>0.13</v>
      </c>
      <c r="D16" s="38">
        <v>0.47</v>
      </c>
      <c r="G16" s="45" t="s">
        <v>70</v>
      </c>
      <c r="H16" s="8">
        <v>0.14000000000000001</v>
      </c>
      <c r="I16" s="46">
        <v>0.5</v>
      </c>
      <c r="K16" s="50" t="s">
        <v>70</v>
      </c>
      <c r="L16" s="12">
        <v>0.13</v>
      </c>
      <c r="M16" s="51">
        <v>0.45</v>
      </c>
      <c r="O16" s="35" t="s">
        <v>70</v>
      </c>
      <c r="P16" s="37">
        <v>0.13</v>
      </c>
      <c r="Q16" s="38">
        <v>0.44</v>
      </c>
      <c r="S16" s="35" t="s">
        <v>71</v>
      </c>
      <c r="T16" s="37">
        <v>0.11</v>
      </c>
      <c r="U16" s="38">
        <v>0.27</v>
      </c>
    </row>
    <row r="17" spans="1:21" ht="15.75" thickBot="1">
      <c r="A17" s="35"/>
      <c r="B17" s="36" t="s">
        <v>71</v>
      </c>
      <c r="C17" s="37">
        <v>0.11</v>
      </c>
      <c r="D17" s="38">
        <v>0.27</v>
      </c>
      <c r="G17" s="45" t="s">
        <v>72</v>
      </c>
      <c r="H17" s="8">
        <v>0.11</v>
      </c>
      <c r="I17" s="46">
        <v>0.33</v>
      </c>
      <c r="K17" s="50" t="s">
        <v>71</v>
      </c>
      <c r="L17" s="12">
        <v>0.12</v>
      </c>
      <c r="M17" s="51">
        <v>0.27</v>
      </c>
      <c r="O17" s="35" t="s">
        <v>71</v>
      </c>
      <c r="P17" s="37">
        <v>0.12</v>
      </c>
      <c r="Q17" s="38">
        <v>0.28999999999999998</v>
      </c>
      <c r="S17" s="35" t="s">
        <v>72</v>
      </c>
      <c r="T17" s="37">
        <v>0.1</v>
      </c>
      <c r="U17" s="38">
        <v>0.3</v>
      </c>
    </row>
    <row r="18" spans="1:21" ht="15.75" thickBot="1">
      <c r="A18" s="35"/>
      <c r="B18" s="36" t="s">
        <v>72</v>
      </c>
      <c r="C18" s="37">
        <v>0.11</v>
      </c>
      <c r="D18" s="38">
        <v>0.3</v>
      </c>
      <c r="G18" s="45" t="s">
        <v>71</v>
      </c>
      <c r="H18" s="8">
        <v>0.11</v>
      </c>
      <c r="I18" s="46">
        <v>0.28000000000000003</v>
      </c>
      <c r="K18" s="50" t="s">
        <v>72</v>
      </c>
      <c r="L18" s="12">
        <v>0.11</v>
      </c>
      <c r="M18" s="51">
        <v>0.28000000000000003</v>
      </c>
      <c r="O18" s="35" t="s">
        <v>72</v>
      </c>
      <c r="P18" s="37">
        <v>0.11</v>
      </c>
      <c r="Q18" s="38">
        <v>0.28999999999999998</v>
      </c>
      <c r="S18" s="35" t="s">
        <v>70</v>
      </c>
      <c r="T18" s="37">
        <v>0.09</v>
      </c>
      <c r="U18" s="38">
        <v>0.36</v>
      </c>
    </row>
    <row r="19" spans="1:21" ht="29.25" thickBot="1">
      <c r="A19" s="35"/>
      <c r="B19" s="36" t="s">
        <v>73</v>
      </c>
      <c r="C19" s="37">
        <v>0.09</v>
      </c>
      <c r="D19" s="38">
        <v>0.3</v>
      </c>
      <c r="G19" s="45" t="s">
        <v>73</v>
      </c>
      <c r="H19" s="8">
        <v>0.09</v>
      </c>
      <c r="I19" s="46">
        <v>0.3</v>
      </c>
      <c r="K19" s="50" t="s">
        <v>77</v>
      </c>
      <c r="L19" s="12">
        <v>0.08</v>
      </c>
      <c r="M19" s="51">
        <v>0.3</v>
      </c>
      <c r="O19" s="35" t="s">
        <v>77</v>
      </c>
      <c r="P19" s="37">
        <v>0.08</v>
      </c>
      <c r="Q19" s="38">
        <v>0.32</v>
      </c>
      <c r="S19" s="35" t="s">
        <v>74</v>
      </c>
      <c r="T19" s="37">
        <v>0.08</v>
      </c>
      <c r="U19" s="38">
        <v>0.12</v>
      </c>
    </row>
    <row r="20" spans="1:21" ht="29.25" thickBot="1">
      <c r="A20" s="35"/>
      <c r="B20" s="36" t="s">
        <v>74</v>
      </c>
      <c r="C20" s="37">
        <v>0.08</v>
      </c>
      <c r="D20" s="38">
        <v>0.13</v>
      </c>
      <c r="G20" s="45" t="s">
        <v>75</v>
      </c>
      <c r="H20" s="8">
        <v>0.08</v>
      </c>
      <c r="I20" s="46">
        <v>0.27</v>
      </c>
      <c r="K20" s="50" t="s">
        <v>74</v>
      </c>
      <c r="L20" s="12">
        <v>7.0000000000000007E-2</v>
      </c>
      <c r="M20" s="51">
        <v>0.13</v>
      </c>
      <c r="O20" s="35" t="s">
        <v>74</v>
      </c>
      <c r="P20" s="37">
        <v>0.08</v>
      </c>
      <c r="Q20" s="38">
        <v>0.13</v>
      </c>
      <c r="S20" s="35" t="s">
        <v>73</v>
      </c>
      <c r="T20" s="37">
        <v>0.08</v>
      </c>
      <c r="U20" s="38">
        <v>0.3</v>
      </c>
    </row>
    <row r="21" spans="1:21" ht="39" thickBot="1">
      <c r="A21" s="35"/>
      <c r="B21" s="36" t="s">
        <v>75</v>
      </c>
      <c r="C21" s="37">
        <v>0.08</v>
      </c>
      <c r="D21" s="38">
        <v>0.26</v>
      </c>
      <c r="G21" s="45" t="s">
        <v>74</v>
      </c>
      <c r="H21" s="8">
        <v>0.08</v>
      </c>
      <c r="I21" s="46">
        <v>0.14000000000000001</v>
      </c>
      <c r="K21" s="50" t="s">
        <v>82</v>
      </c>
      <c r="L21" s="12">
        <v>7.0000000000000007E-2</v>
      </c>
      <c r="M21" s="51">
        <v>0.39</v>
      </c>
      <c r="O21" s="35" t="s">
        <v>82</v>
      </c>
      <c r="P21" s="37">
        <v>7.0000000000000007E-2</v>
      </c>
      <c r="Q21" s="38">
        <v>0.41</v>
      </c>
      <c r="S21" s="35" t="s">
        <v>77</v>
      </c>
      <c r="T21" s="37">
        <v>7.0000000000000007E-2</v>
      </c>
      <c r="U21" s="38">
        <v>0.28999999999999998</v>
      </c>
    </row>
    <row r="22" spans="1:21" ht="26.25" thickBot="1">
      <c r="A22" s="35"/>
      <c r="B22" s="36" t="s">
        <v>76</v>
      </c>
      <c r="C22" s="37">
        <v>7.0000000000000007E-2</v>
      </c>
      <c r="D22" s="38">
        <v>0.34</v>
      </c>
      <c r="G22" s="45" t="s">
        <v>77</v>
      </c>
      <c r="H22" s="8">
        <v>7.0000000000000007E-2</v>
      </c>
      <c r="I22" s="46">
        <v>0.33</v>
      </c>
      <c r="K22" s="50" t="s">
        <v>73</v>
      </c>
      <c r="L22" s="11" t="s">
        <v>90</v>
      </c>
      <c r="M22" s="51">
        <v>0.23</v>
      </c>
      <c r="O22" s="35" t="s">
        <v>73</v>
      </c>
      <c r="P22" s="37">
        <v>7.0000000000000007E-2</v>
      </c>
      <c r="Q22" s="38">
        <v>0.24</v>
      </c>
      <c r="S22" s="35" t="s">
        <v>75</v>
      </c>
      <c r="T22" s="37">
        <v>7.0000000000000007E-2</v>
      </c>
      <c r="U22" s="38">
        <v>0.24</v>
      </c>
    </row>
    <row r="23" spans="1:21" ht="43.5" thickBot="1">
      <c r="A23" s="35"/>
      <c r="B23" s="36" t="s">
        <v>77</v>
      </c>
      <c r="C23" s="37">
        <v>7.0000000000000007E-2</v>
      </c>
      <c r="D23" s="38">
        <v>0.28999999999999998</v>
      </c>
      <c r="G23" s="45" t="s">
        <v>82</v>
      </c>
      <c r="H23" s="8">
        <v>7.0000000000000007E-2</v>
      </c>
      <c r="I23" s="46">
        <v>0.43</v>
      </c>
      <c r="K23" s="50" t="s">
        <v>78</v>
      </c>
      <c r="L23" s="12">
        <v>7.0000000000000007E-2</v>
      </c>
      <c r="M23" s="51">
        <v>0.18</v>
      </c>
      <c r="O23" s="35" t="s">
        <v>78</v>
      </c>
      <c r="P23" s="37">
        <v>7.0000000000000007E-2</v>
      </c>
      <c r="Q23" s="38">
        <v>0.2</v>
      </c>
      <c r="S23" s="35" t="s">
        <v>76</v>
      </c>
      <c r="T23" s="37">
        <v>7.0000000000000007E-2</v>
      </c>
      <c r="U23" s="38">
        <v>0.35</v>
      </c>
    </row>
    <row r="24" spans="1:21" ht="15.75" thickBot="1">
      <c r="A24" s="35"/>
      <c r="B24" s="36" t="s">
        <v>78</v>
      </c>
      <c r="C24" s="37">
        <v>0.06</v>
      </c>
      <c r="D24" s="38">
        <v>0.17</v>
      </c>
      <c r="G24" s="45" t="s">
        <v>76</v>
      </c>
      <c r="H24" s="8">
        <v>7.0000000000000007E-2</v>
      </c>
      <c r="I24" s="46">
        <v>0.35</v>
      </c>
      <c r="K24" s="50" t="s">
        <v>79</v>
      </c>
      <c r="L24" s="12">
        <v>0.06</v>
      </c>
      <c r="M24" s="51">
        <v>0.3</v>
      </c>
      <c r="O24" s="35" t="s">
        <v>79</v>
      </c>
      <c r="P24" s="37">
        <v>7.0000000000000007E-2</v>
      </c>
      <c r="Q24" s="38">
        <v>0.31</v>
      </c>
      <c r="S24" s="35" t="s">
        <v>80</v>
      </c>
      <c r="T24" s="37">
        <v>0.06</v>
      </c>
      <c r="U24" s="38">
        <v>0.15</v>
      </c>
    </row>
    <row r="25" spans="1:21" ht="29.25" thickBot="1">
      <c r="A25" s="35"/>
      <c r="B25" s="36" t="s">
        <v>79</v>
      </c>
      <c r="C25" s="37">
        <v>0.06</v>
      </c>
      <c r="D25" s="38">
        <v>0.28000000000000003</v>
      </c>
      <c r="G25" s="45" t="s">
        <v>78</v>
      </c>
      <c r="H25" s="8">
        <v>7.0000000000000007E-2</v>
      </c>
      <c r="I25" s="46">
        <v>0.2</v>
      </c>
      <c r="K25" s="50" t="s">
        <v>75</v>
      </c>
      <c r="L25" s="12">
        <v>0.06</v>
      </c>
      <c r="M25" s="51">
        <v>0.2</v>
      </c>
      <c r="O25" s="35" t="s">
        <v>75</v>
      </c>
      <c r="P25" s="37">
        <v>7.0000000000000007E-2</v>
      </c>
      <c r="Q25" s="38">
        <v>0.22</v>
      </c>
      <c r="S25" s="35" t="s">
        <v>79</v>
      </c>
      <c r="T25" s="37">
        <v>0.06</v>
      </c>
      <c r="U25" s="38">
        <v>0.26</v>
      </c>
    </row>
    <row r="26" spans="1:21" ht="26.25" thickBot="1">
      <c r="A26" s="35"/>
      <c r="B26" s="36" t="s">
        <v>80</v>
      </c>
      <c r="C26" s="37">
        <v>0.06</v>
      </c>
      <c r="D26" s="38">
        <v>0.21</v>
      </c>
      <c r="G26" s="45" t="s">
        <v>80</v>
      </c>
      <c r="H26" s="8">
        <v>7.0000000000000007E-2</v>
      </c>
      <c r="I26" s="46">
        <v>0.16</v>
      </c>
      <c r="K26" s="50" t="s">
        <v>81</v>
      </c>
      <c r="L26" s="12">
        <v>0.06</v>
      </c>
      <c r="M26" s="51">
        <v>0.37</v>
      </c>
      <c r="O26" s="35" t="s">
        <v>81</v>
      </c>
      <c r="P26" s="37">
        <v>0.06</v>
      </c>
      <c r="Q26" s="38">
        <v>0.39</v>
      </c>
      <c r="S26" s="35" t="s">
        <v>78</v>
      </c>
      <c r="T26" s="37">
        <v>0.05</v>
      </c>
      <c r="U26" s="38">
        <v>0.16</v>
      </c>
    </row>
    <row r="27" spans="1:21" ht="15.75" thickBot="1">
      <c r="A27" s="35"/>
      <c r="B27" s="36" t="s">
        <v>81</v>
      </c>
      <c r="C27" s="37">
        <v>0.06</v>
      </c>
      <c r="D27" s="38">
        <v>0.39</v>
      </c>
      <c r="G27" s="45" t="s">
        <v>79</v>
      </c>
      <c r="H27" s="8">
        <v>0.06</v>
      </c>
      <c r="I27" s="46">
        <v>0.33</v>
      </c>
      <c r="K27" s="50" t="s">
        <v>84</v>
      </c>
      <c r="L27" s="12">
        <v>0.06</v>
      </c>
      <c r="M27" s="51">
        <v>0.37</v>
      </c>
      <c r="O27" s="35" t="s">
        <v>84</v>
      </c>
      <c r="P27" s="37">
        <v>0.06</v>
      </c>
      <c r="Q27" s="38">
        <v>0.17</v>
      </c>
      <c r="S27" s="35" t="s">
        <v>82</v>
      </c>
      <c r="T27" s="37">
        <v>0.05</v>
      </c>
      <c r="U27" s="38">
        <v>0.37</v>
      </c>
    </row>
    <row r="28" spans="1:21" ht="29.25" thickBot="1">
      <c r="A28" s="35"/>
      <c r="B28" s="36" t="s">
        <v>82</v>
      </c>
      <c r="C28" s="37">
        <v>0.06</v>
      </c>
      <c r="D28" s="38">
        <v>0.38</v>
      </c>
      <c r="G28" s="45" t="s">
        <v>81</v>
      </c>
      <c r="H28" s="8">
        <v>0.06</v>
      </c>
      <c r="I28" s="46">
        <v>0.39</v>
      </c>
      <c r="K28" s="50" t="s">
        <v>85</v>
      </c>
      <c r="L28" s="12">
        <v>0.06</v>
      </c>
      <c r="M28" s="51">
        <v>0.27</v>
      </c>
      <c r="O28" s="35" t="s">
        <v>85</v>
      </c>
      <c r="P28" s="37">
        <v>0.06</v>
      </c>
      <c r="Q28" s="38">
        <v>0.28000000000000003</v>
      </c>
      <c r="S28" s="35" t="s">
        <v>81</v>
      </c>
      <c r="T28" s="37">
        <v>0.05</v>
      </c>
      <c r="U28" s="38">
        <v>0.36</v>
      </c>
    </row>
    <row r="29" spans="1:21" ht="26.25" thickBot="1">
      <c r="A29" s="35"/>
      <c r="B29" s="36" t="s">
        <v>83</v>
      </c>
      <c r="C29" s="37">
        <v>0.05</v>
      </c>
      <c r="D29" s="38">
        <v>0.08</v>
      </c>
      <c r="G29" s="45" t="s">
        <v>84</v>
      </c>
      <c r="H29" s="8">
        <v>0.06</v>
      </c>
      <c r="I29" s="46">
        <v>0.19</v>
      </c>
      <c r="K29" s="50" t="s">
        <v>91</v>
      </c>
      <c r="L29" s="12">
        <v>0.05</v>
      </c>
      <c r="M29" s="51">
        <v>0.22</v>
      </c>
      <c r="O29" s="35" t="s">
        <v>91</v>
      </c>
      <c r="P29" s="37">
        <v>0.05</v>
      </c>
      <c r="Q29" s="38">
        <v>0.32</v>
      </c>
      <c r="S29" s="35" t="s">
        <v>84</v>
      </c>
      <c r="T29" s="37">
        <v>0.04</v>
      </c>
      <c r="U29" s="38">
        <v>0.34</v>
      </c>
    </row>
    <row r="30" spans="1:21" ht="29.25" thickBot="1">
      <c r="A30" s="35"/>
      <c r="B30" s="36" t="s">
        <v>84</v>
      </c>
      <c r="C30" s="37">
        <v>0.05</v>
      </c>
      <c r="D30" s="38">
        <v>0.36</v>
      </c>
      <c r="G30" s="45" t="s">
        <v>88</v>
      </c>
      <c r="H30" s="8">
        <v>0.06</v>
      </c>
      <c r="I30" s="46">
        <v>0.35</v>
      </c>
      <c r="K30" s="50" t="s">
        <v>76</v>
      </c>
      <c r="L30" s="12">
        <v>0.05</v>
      </c>
      <c r="M30" s="51">
        <v>0.3</v>
      </c>
      <c r="O30" s="35" t="s">
        <v>76</v>
      </c>
      <c r="P30" s="37">
        <v>0.05</v>
      </c>
      <c r="Q30" s="38">
        <v>0.3</v>
      </c>
      <c r="S30" s="35" t="s">
        <v>83</v>
      </c>
      <c r="T30" s="37">
        <v>0.04</v>
      </c>
      <c r="U30" s="38">
        <v>7.0000000000000007E-2</v>
      </c>
    </row>
    <row r="31" spans="1:21" ht="29.25" thickBot="1">
      <c r="A31" s="35"/>
      <c r="B31" s="36" t="s">
        <v>85</v>
      </c>
      <c r="C31" s="37">
        <v>0.04</v>
      </c>
      <c r="D31" s="38">
        <v>0.25</v>
      </c>
      <c r="G31" s="45" t="s">
        <v>85</v>
      </c>
      <c r="H31" s="8">
        <v>0.05</v>
      </c>
      <c r="I31" s="46">
        <v>0.27</v>
      </c>
      <c r="K31" s="50" t="s">
        <v>80</v>
      </c>
      <c r="L31" s="12">
        <v>0.05</v>
      </c>
      <c r="M31" s="51">
        <v>0.15</v>
      </c>
      <c r="O31" s="35" t="s">
        <v>80</v>
      </c>
      <c r="P31" s="37">
        <v>0.05</v>
      </c>
      <c r="Q31" s="38">
        <v>0.14000000000000001</v>
      </c>
      <c r="S31" s="35" t="s">
        <v>93</v>
      </c>
      <c r="T31" s="37">
        <v>0.04</v>
      </c>
      <c r="U31" s="38">
        <v>0.11</v>
      </c>
    </row>
    <row r="32" spans="1:21" ht="39" thickBot="1">
      <c r="A32" s="35"/>
      <c r="B32" s="36" t="s">
        <v>86</v>
      </c>
      <c r="C32" s="37">
        <v>0.04</v>
      </c>
      <c r="D32" s="38">
        <v>0.32</v>
      </c>
      <c r="G32" s="45" t="s">
        <v>83</v>
      </c>
      <c r="H32" s="8">
        <v>0.05</v>
      </c>
      <c r="I32" s="46">
        <v>0.09</v>
      </c>
      <c r="K32" s="50" t="s">
        <v>92</v>
      </c>
      <c r="L32" s="12">
        <v>0.05</v>
      </c>
      <c r="M32" s="51">
        <v>0.31</v>
      </c>
      <c r="O32" s="35" t="s">
        <v>92</v>
      </c>
      <c r="P32" s="37">
        <v>0.05</v>
      </c>
      <c r="Q32" s="38">
        <v>0.32</v>
      </c>
      <c r="S32" s="35" t="s">
        <v>94</v>
      </c>
      <c r="T32" s="37">
        <v>0.04</v>
      </c>
      <c r="U32" s="38">
        <v>0.14000000000000001</v>
      </c>
    </row>
    <row r="33" spans="1:26" ht="15.75" thickBot="1">
      <c r="A33" s="39"/>
      <c r="B33" s="40" t="s">
        <v>87</v>
      </c>
      <c r="C33" s="41">
        <v>0.04</v>
      </c>
      <c r="D33" s="42">
        <v>0.24</v>
      </c>
      <c r="G33" s="47" t="s">
        <v>87</v>
      </c>
      <c r="H33" s="48">
        <v>0.05</v>
      </c>
      <c r="I33" s="49">
        <v>0.27</v>
      </c>
      <c r="K33" s="52" t="s">
        <v>87</v>
      </c>
      <c r="L33" s="53">
        <v>0.05</v>
      </c>
      <c r="M33" s="54">
        <v>0.23</v>
      </c>
      <c r="O33" s="39" t="s">
        <v>87</v>
      </c>
      <c r="P33" s="41">
        <v>0.05</v>
      </c>
      <c r="Q33" s="42">
        <v>0.25</v>
      </c>
      <c r="S33" s="39" t="s">
        <v>85</v>
      </c>
      <c r="T33" s="41">
        <v>0.04</v>
      </c>
      <c r="U33" s="42">
        <v>0.25</v>
      </c>
    </row>
    <row r="36" spans="1:26">
      <c r="B36" s="6">
        <v>41426</v>
      </c>
    </row>
    <row r="37" spans="1:26">
      <c r="B37" t="s">
        <v>95</v>
      </c>
    </row>
    <row r="38" spans="1:26" ht="15.75" thickBot="1"/>
    <row r="39" spans="1:26" ht="15.75" thickBot="1">
      <c r="B39" s="32" t="s">
        <v>151</v>
      </c>
      <c r="C39" s="33"/>
      <c r="D39" s="44"/>
      <c r="G39" s="43" t="s">
        <v>149</v>
      </c>
      <c r="H39" s="33"/>
      <c r="I39" s="44"/>
      <c r="L39" s="69" t="s">
        <v>150</v>
      </c>
      <c r="M39" s="33"/>
      <c r="N39" s="44"/>
      <c r="P39" s="32" t="s">
        <v>152</v>
      </c>
      <c r="Q39" s="33"/>
      <c r="R39" s="44"/>
      <c r="T39" s="32" t="s">
        <v>153</v>
      </c>
      <c r="U39" s="33"/>
      <c r="V39" s="44"/>
      <c r="X39" s="32" t="s">
        <v>154</v>
      </c>
      <c r="Y39" s="33"/>
      <c r="Z39" s="44"/>
    </row>
    <row r="40" spans="1:26" ht="75.75" thickBot="1">
      <c r="B40" s="67" t="s">
        <v>99</v>
      </c>
      <c r="C40" s="67" t="s">
        <v>113</v>
      </c>
      <c r="D40" s="67" t="s">
        <v>104</v>
      </c>
      <c r="G40" s="67" t="s">
        <v>99</v>
      </c>
      <c r="H40" s="67" t="s">
        <v>103</v>
      </c>
      <c r="I40" s="67" t="s">
        <v>104</v>
      </c>
      <c r="L40" s="76" t="s">
        <v>99</v>
      </c>
      <c r="M40" s="76" t="s">
        <v>100</v>
      </c>
      <c r="N40" s="76" t="s">
        <v>101</v>
      </c>
      <c r="P40" s="67" t="s">
        <v>99</v>
      </c>
      <c r="Q40" s="67" t="s">
        <v>103</v>
      </c>
      <c r="R40" s="67" t="s">
        <v>104</v>
      </c>
      <c r="T40" s="67" t="s">
        <v>99</v>
      </c>
      <c r="U40" s="67" t="s">
        <v>107</v>
      </c>
      <c r="V40" s="67" t="s">
        <v>108</v>
      </c>
      <c r="X40" s="67" t="s">
        <v>99</v>
      </c>
      <c r="Y40" s="67" t="s">
        <v>110</v>
      </c>
      <c r="Z40" s="67" t="s">
        <v>104</v>
      </c>
    </row>
    <row r="41" spans="1:26">
      <c r="B41" s="35" t="s">
        <v>63</v>
      </c>
      <c r="C41" s="37">
        <v>0.57999999999999996</v>
      </c>
      <c r="D41" s="38">
        <v>0.78</v>
      </c>
      <c r="G41" s="35" t="s">
        <v>63</v>
      </c>
      <c r="H41" s="37">
        <v>0.6</v>
      </c>
      <c r="I41" s="38">
        <v>0.78</v>
      </c>
      <c r="L41" s="70" t="s">
        <v>63</v>
      </c>
      <c r="M41" s="71">
        <v>0.59</v>
      </c>
      <c r="N41" s="72">
        <v>0.77</v>
      </c>
      <c r="P41" s="35" t="s">
        <v>63</v>
      </c>
      <c r="Q41" s="37">
        <v>0.56000000000000005</v>
      </c>
      <c r="R41" s="38">
        <v>0.75</v>
      </c>
      <c r="T41" s="35" t="s">
        <v>63</v>
      </c>
      <c r="U41" s="37">
        <v>0.59</v>
      </c>
      <c r="V41" s="38">
        <v>0.76</v>
      </c>
      <c r="X41" s="35" t="s">
        <v>63</v>
      </c>
      <c r="Y41" s="37">
        <v>0.59</v>
      </c>
      <c r="Z41" s="38">
        <v>0.78</v>
      </c>
    </row>
    <row r="42" spans="1:26">
      <c r="B42" s="35" t="s">
        <v>64</v>
      </c>
      <c r="C42" s="37">
        <v>0.53</v>
      </c>
      <c r="D42" s="38">
        <v>0.74</v>
      </c>
      <c r="G42" s="35" t="s">
        <v>64</v>
      </c>
      <c r="H42" s="37">
        <v>0.55000000000000004</v>
      </c>
      <c r="I42" s="38">
        <v>0.75</v>
      </c>
      <c r="L42" s="70" t="s">
        <v>64</v>
      </c>
      <c r="M42" s="71">
        <v>0.53</v>
      </c>
      <c r="N42" s="72">
        <v>0.73</v>
      </c>
      <c r="P42" s="35" t="s">
        <v>64</v>
      </c>
      <c r="Q42" s="37">
        <v>0.52</v>
      </c>
      <c r="R42" s="38">
        <v>0.71</v>
      </c>
      <c r="T42" s="35" t="s">
        <v>64</v>
      </c>
      <c r="U42" s="37">
        <v>0.54</v>
      </c>
      <c r="V42" s="38">
        <v>0.72</v>
      </c>
      <c r="X42" s="35" t="s">
        <v>64</v>
      </c>
      <c r="Y42" s="37">
        <v>0.54</v>
      </c>
      <c r="Z42" s="38">
        <v>0.74</v>
      </c>
    </row>
    <row r="43" spans="1:26">
      <c r="B43" s="35" t="s">
        <v>65</v>
      </c>
      <c r="C43" s="37">
        <v>0.41</v>
      </c>
      <c r="D43" s="38">
        <v>0.73</v>
      </c>
      <c r="G43" s="35" t="s">
        <v>65</v>
      </c>
      <c r="H43" s="37">
        <v>0.43</v>
      </c>
      <c r="I43" s="38">
        <v>0.74</v>
      </c>
      <c r="L43" s="70" t="s">
        <v>65</v>
      </c>
      <c r="M43" s="71">
        <v>0.42</v>
      </c>
      <c r="N43" s="72">
        <v>0.73</v>
      </c>
      <c r="P43" s="35" t="s">
        <v>65</v>
      </c>
      <c r="Q43" s="37">
        <v>0.43</v>
      </c>
      <c r="R43" s="38">
        <v>0.72</v>
      </c>
      <c r="T43" s="35" t="s">
        <v>65</v>
      </c>
      <c r="U43" s="37">
        <v>0.4</v>
      </c>
      <c r="V43" s="38">
        <v>0.71</v>
      </c>
      <c r="X43" s="35" t="s">
        <v>65</v>
      </c>
      <c r="Y43" s="37">
        <v>0.41</v>
      </c>
      <c r="Z43" s="38">
        <v>0.74</v>
      </c>
    </row>
    <row r="44" spans="1:26">
      <c r="B44" s="35" t="s">
        <v>66</v>
      </c>
      <c r="C44" s="37">
        <v>0.35</v>
      </c>
      <c r="D44" s="38">
        <v>0.65</v>
      </c>
      <c r="G44" s="35" t="s">
        <v>66</v>
      </c>
      <c r="H44" s="37">
        <v>0.35</v>
      </c>
      <c r="I44" s="38">
        <v>0.66</v>
      </c>
      <c r="L44" s="70" t="s">
        <v>67</v>
      </c>
      <c r="M44" s="71">
        <v>0.33</v>
      </c>
      <c r="N44" s="72">
        <v>0.53</v>
      </c>
      <c r="P44" s="35" t="s">
        <v>66</v>
      </c>
      <c r="Q44" s="37">
        <v>0.33</v>
      </c>
      <c r="R44" s="38">
        <v>0.63</v>
      </c>
      <c r="T44" s="35" t="s">
        <v>66</v>
      </c>
      <c r="U44" s="37">
        <v>0.34</v>
      </c>
      <c r="V44" s="38">
        <v>0.64</v>
      </c>
      <c r="X44" s="35" t="s">
        <v>111</v>
      </c>
      <c r="Y44" s="37">
        <v>0.34</v>
      </c>
      <c r="Z44" s="38">
        <v>0.65</v>
      </c>
    </row>
    <row r="45" spans="1:26">
      <c r="B45" s="35" t="s">
        <v>67</v>
      </c>
      <c r="C45" s="37">
        <v>0.34</v>
      </c>
      <c r="D45" s="38">
        <v>0.55000000000000004</v>
      </c>
      <c r="G45" s="35" t="s">
        <v>67</v>
      </c>
      <c r="H45" s="37">
        <v>0.34</v>
      </c>
      <c r="I45" s="38">
        <v>0.55000000000000004</v>
      </c>
      <c r="L45" s="70" t="s">
        <v>66</v>
      </c>
      <c r="M45" s="71">
        <v>0.33</v>
      </c>
      <c r="N45" s="72">
        <v>0.66</v>
      </c>
      <c r="P45" s="35" t="s">
        <v>67</v>
      </c>
      <c r="Q45" s="37">
        <v>0.33</v>
      </c>
      <c r="R45" s="38">
        <v>0.52</v>
      </c>
      <c r="T45" s="35" t="s">
        <v>67</v>
      </c>
      <c r="U45" s="37">
        <v>0.33</v>
      </c>
      <c r="V45" s="38">
        <v>0.52</v>
      </c>
      <c r="X45" s="35" t="s">
        <v>67</v>
      </c>
      <c r="Y45" s="37">
        <v>0.33</v>
      </c>
      <c r="Z45" s="38">
        <v>0.53</v>
      </c>
    </row>
    <row r="46" spans="1:26">
      <c r="B46" s="35" t="s">
        <v>68</v>
      </c>
      <c r="C46" s="37">
        <v>0.26</v>
      </c>
      <c r="D46" s="38">
        <v>0.64</v>
      </c>
      <c r="G46" s="35" t="s">
        <v>68</v>
      </c>
      <c r="H46" s="37">
        <v>0.25</v>
      </c>
      <c r="I46" s="38">
        <v>0.64</v>
      </c>
      <c r="L46" s="70" t="s">
        <v>68</v>
      </c>
      <c r="M46" s="71">
        <v>0.26</v>
      </c>
      <c r="N46" s="72">
        <v>0.64</v>
      </c>
      <c r="P46" s="35" t="s">
        <v>68</v>
      </c>
      <c r="Q46" s="37">
        <v>0.27</v>
      </c>
      <c r="R46" s="38">
        <v>0.64</v>
      </c>
      <c r="T46" s="35" t="s">
        <v>68</v>
      </c>
      <c r="U46" s="37">
        <v>0.25</v>
      </c>
      <c r="V46" s="38">
        <v>0.63</v>
      </c>
      <c r="X46" s="35" t="s">
        <v>68</v>
      </c>
      <c r="Y46" s="37">
        <v>0.25</v>
      </c>
      <c r="Z46" s="38">
        <v>0.65</v>
      </c>
    </row>
    <row r="47" spans="1:26">
      <c r="B47" s="35" t="s">
        <v>69</v>
      </c>
      <c r="C47" s="37">
        <v>0.1</v>
      </c>
      <c r="D47" s="38">
        <v>0.47</v>
      </c>
      <c r="G47" s="35" t="s">
        <v>69</v>
      </c>
      <c r="H47" s="37">
        <v>0.1</v>
      </c>
      <c r="I47" s="38">
        <v>0.5</v>
      </c>
      <c r="L47" s="70" t="s">
        <v>69</v>
      </c>
      <c r="M47" s="71">
        <v>0.11</v>
      </c>
      <c r="N47" s="72">
        <v>0.51</v>
      </c>
      <c r="P47" s="35" t="s">
        <v>69</v>
      </c>
      <c r="Q47" s="37">
        <v>0.11</v>
      </c>
      <c r="R47" s="38">
        <v>0.48</v>
      </c>
      <c r="T47" s="35" t="s">
        <v>69</v>
      </c>
      <c r="U47" s="37">
        <v>0.11</v>
      </c>
      <c r="V47" s="38">
        <v>0.5</v>
      </c>
      <c r="X47" s="35" t="s">
        <v>69</v>
      </c>
      <c r="Y47" s="37">
        <v>0.11</v>
      </c>
      <c r="Z47" s="38">
        <v>0.51</v>
      </c>
    </row>
    <row r="48" spans="1:26">
      <c r="B48" s="35" t="s">
        <v>71</v>
      </c>
      <c r="C48" s="37">
        <v>0.1</v>
      </c>
      <c r="D48" s="38">
        <v>0.23</v>
      </c>
      <c r="G48" s="35" t="s">
        <v>71</v>
      </c>
      <c r="H48" s="37">
        <v>0.1</v>
      </c>
      <c r="I48" s="38">
        <v>0.26</v>
      </c>
      <c r="L48" s="70" t="s">
        <v>71</v>
      </c>
      <c r="M48" s="71">
        <v>0.11</v>
      </c>
      <c r="N48" s="72">
        <v>0.26</v>
      </c>
      <c r="P48" s="35" t="s">
        <v>71</v>
      </c>
      <c r="Q48" s="37">
        <v>0.11</v>
      </c>
      <c r="R48" s="38">
        <v>0.24</v>
      </c>
      <c r="T48" s="35" t="s">
        <v>71</v>
      </c>
      <c r="U48" s="37">
        <v>0.1</v>
      </c>
      <c r="V48" s="38">
        <v>0.24</v>
      </c>
      <c r="X48" s="35" t="s">
        <v>71</v>
      </c>
      <c r="Y48" s="37">
        <v>0.1</v>
      </c>
      <c r="Z48" s="38">
        <v>0.25</v>
      </c>
    </row>
    <row r="49" spans="2:26">
      <c r="B49" s="35" t="s">
        <v>72</v>
      </c>
      <c r="C49" s="37">
        <v>0.09</v>
      </c>
      <c r="D49" s="38">
        <v>0.27</v>
      </c>
      <c r="G49" s="35" t="s">
        <v>72</v>
      </c>
      <c r="H49" s="37">
        <v>0.09</v>
      </c>
      <c r="I49" s="38">
        <v>0.27</v>
      </c>
      <c r="L49" s="70" t="s">
        <v>72</v>
      </c>
      <c r="M49" s="71">
        <v>0.09</v>
      </c>
      <c r="N49" s="72">
        <v>0.28000000000000003</v>
      </c>
      <c r="P49" s="35" t="s">
        <v>72</v>
      </c>
      <c r="Q49" s="37">
        <v>0.09</v>
      </c>
      <c r="R49" s="38">
        <v>0.27</v>
      </c>
      <c r="T49" s="35" t="s">
        <v>72</v>
      </c>
      <c r="U49" s="37">
        <v>0.09</v>
      </c>
      <c r="V49" s="38">
        <v>0.28000000000000003</v>
      </c>
      <c r="X49" s="35" t="s">
        <v>72</v>
      </c>
      <c r="Y49" s="37">
        <v>0.09</v>
      </c>
      <c r="Z49" s="38">
        <v>0.28000000000000003</v>
      </c>
    </row>
    <row r="50" spans="2:26">
      <c r="B50" s="35" t="s">
        <v>70</v>
      </c>
      <c r="C50" s="37">
        <v>0.09</v>
      </c>
      <c r="D50" s="38">
        <v>0.33</v>
      </c>
      <c r="G50" s="35" t="s">
        <v>70</v>
      </c>
      <c r="H50" s="37">
        <v>0.09</v>
      </c>
      <c r="I50" s="38">
        <v>0.34</v>
      </c>
      <c r="L50" s="70" t="s">
        <v>70</v>
      </c>
      <c r="M50" s="71">
        <v>0.08</v>
      </c>
      <c r="N50" s="72">
        <v>0.31</v>
      </c>
      <c r="P50" s="35" t="s">
        <v>70</v>
      </c>
      <c r="Q50" s="37">
        <v>0.08</v>
      </c>
      <c r="R50" s="38">
        <v>0.32</v>
      </c>
      <c r="T50" s="35" t="s">
        <v>70</v>
      </c>
      <c r="U50" s="37">
        <v>0.08</v>
      </c>
      <c r="V50" s="38">
        <v>0.3</v>
      </c>
      <c r="X50" s="35" t="s">
        <v>70</v>
      </c>
      <c r="Y50" s="37">
        <v>0.09</v>
      </c>
      <c r="Z50" s="38">
        <v>0.34</v>
      </c>
    </row>
    <row r="51" spans="2:26">
      <c r="B51" s="35" t="s">
        <v>76</v>
      </c>
      <c r="C51" s="37">
        <v>7.0000000000000007E-2</v>
      </c>
      <c r="D51" s="38">
        <v>0.35</v>
      </c>
      <c r="G51" s="35" t="s">
        <v>73</v>
      </c>
      <c r="H51" s="37">
        <v>7.0000000000000007E-2</v>
      </c>
      <c r="I51" s="38">
        <v>0.27</v>
      </c>
      <c r="L51" s="70" t="s">
        <v>76</v>
      </c>
      <c r="M51" s="71">
        <v>0.08</v>
      </c>
      <c r="N51" s="72">
        <v>0.38</v>
      </c>
      <c r="P51" s="35" t="s">
        <v>88</v>
      </c>
      <c r="Q51" s="37">
        <v>7.0000000000000007E-2</v>
      </c>
      <c r="R51" s="38">
        <v>0.4</v>
      </c>
      <c r="T51" s="35" t="s">
        <v>76</v>
      </c>
      <c r="U51" s="37">
        <v>0.08</v>
      </c>
      <c r="V51" s="38">
        <v>0.38</v>
      </c>
      <c r="X51" s="35" t="s">
        <v>73</v>
      </c>
      <c r="Y51" s="37">
        <v>0.08</v>
      </c>
      <c r="Z51" s="38">
        <v>0.28000000000000003</v>
      </c>
    </row>
    <row r="52" spans="2:26">
      <c r="B52" s="35" t="s">
        <v>73</v>
      </c>
      <c r="C52" s="37">
        <v>7.0000000000000007E-2</v>
      </c>
      <c r="D52" s="38">
        <v>0.25</v>
      </c>
      <c r="G52" s="35" t="s">
        <v>76</v>
      </c>
      <c r="H52" s="37">
        <v>0.06</v>
      </c>
      <c r="I52" s="38">
        <v>0.34</v>
      </c>
      <c r="L52" s="70" t="s">
        <v>88</v>
      </c>
      <c r="M52" s="71">
        <v>7.0000000000000007E-2</v>
      </c>
      <c r="N52" s="72">
        <v>0.4</v>
      </c>
      <c r="P52" s="35" t="s">
        <v>76</v>
      </c>
      <c r="Q52" s="37">
        <v>7.0000000000000007E-2</v>
      </c>
      <c r="R52" s="38">
        <v>0.35</v>
      </c>
      <c r="T52" s="35" t="s">
        <v>73</v>
      </c>
      <c r="U52" s="37">
        <v>7.0000000000000007E-2</v>
      </c>
      <c r="V52" s="38">
        <v>0.25</v>
      </c>
      <c r="X52" s="35" t="s">
        <v>76</v>
      </c>
      <c r="Y52" s="37">
        <v>0.08</v>
      </c>
      <c r="Z52" s="38">
        <v>0.37</v>
      </c>
    </row>
    <row r="53" spans="2:26">
      <c r="B53" s="35" t="s">
        <v>77</v>
      </c>
      <c r="C53" s="37">
        <v>0.06</v>
      </c>
      <c r="D53" s="38">
        <v>0.25</v>
      </c>
      <c r="G53" s="35" t="s">
        <v>77</v>
      </c>
      <c r="H53" s="37">
        <v>0.06</v>
      </c>
      <c r="I53" s="38">
        <v>0.27</v>
      </c>
      <c r="L53" s="70" t="s">
        <v>73</v>
      </c>
      <c r="M53" s="71">
        <v>7.0000000000000007E-2</v>
      </c>
      <c r="N53" s="72">
        <v>0.23</v>
      </c>
      <c r="P53" s="35" t="s">
        <v>105</v>
      </c>
      <c r="Q53" s="37">
        <v>7.0000000000000007E-2</v>
      </c>
      <c r="R53" s="38">
        <v>0.4</v>
      </c>
      <c r="T53" s="35" t="s">
        <v>82</v>
      </c>
      <c r="U53" s="37">
        <v>7.0000000000000007E-2</v>
      </c>
      <c r="V53" s="38">
        <v>0.38</v>
      </c>
      <c r="X53" s="35" t="s">
        <v>82</v>
      </c>
      <c r="Y53" s="37">
        <v>7.0000000000000007E-2</v>
      </c>
      <c r="Z53" s="38">
        <v>0.39</v>
      </c>
    </row>
    <row r="54" spans="2:26">
      <c r="B54" s="35" t="s">
        <v>82</v>
      </c>
      <c r="C54" s="37">
        <v>0.06</v>
      </c>
      <c r="D54" s="38">
        <v>0.36</v>
      </c>
      <c r="G54" s="35" t="s">
        <v>75</v>
      </c>
      <c r="H54" s="37">
        <v>0.06</v>
      </c>
      <c r="I54" s="38">
        <v>0.22</v>
      </c>
      <c r="L54" s="70" t="s">
        <v>82</v>
      </c>
      <c r="M54" s="71">
        <v>7.0000000000000007E-2</v>
      </c>
      <c r="N54" s="72">
        <v>0.4</v>
      </c>
      <c r="P54" s="35" t="s">
        <v>79</v>
      </c>
      <c r="Q54" s="37">
        <v>7.0000000000000007E-2</v>
      </c>
      <c r="R54" s="38">
        <v>0.3</v>
      </c>
      <c r="T54" s="35" t="s">
        <v>88</v>
      </c>
      <c r="U54" s="37">
        <v>7.0000000000000007E-2</v>
      </c>
      <c r="V54" s="38">
        <v>0.37</v>
      </c>
      <c r="X54" s="35" t="s">
        <v>75</v>
      </c>
      <c r="Y54" s="37">
        <v>7.0000000000000007E-2</v>
      </c>
      <c r="Z54" s="38">
        <v>0.25</v>
      </c>
    </row>
    <row r="55" spans="2:26">
      <c r="B55" s="35" t="s">
        <v>75</v>
      </c>
      <c r="C55" s="37">
        <v>0.06</v>
      </c>
      <c r="D55" s="38">
        <v>0.2</v>
      </c>
      <c r="G55" s="35" t="s">
        <v>74</v>
      </c>
      <c r="H55" s="37">
        <v>0.06</v>
      </c>
      <c r="I55" s="38">
        <v>0.1</v>
      </c>
      <c r="L55" s="70" t="s">
        <v>79</v>
      </c>
      <c r="M55" s="71">
        <v>7.0000000000000007E-2</v>
      </c>
      <c r="N55" s="72">
        <v>0.31</v>
      </c>
      <c r="P55" s="35" t="s">
        <v>73</v>
      </c>
      <c r="Q55" s="37">
        <v>7.0000000000000007E-2</v>
      </c>
      <c r="R55" s="38">
        <v>0.22</v>
      </c>
      <c r="T55" s="35" t="s">
        <v>77</v>
      </c>
      <c r="U55" s="37">
        <v>7.0000000000000007E-2</v>
      </c>
      <c r="V55" s="38">
        <v>0.26</v>
      </c>
      <c r="X55" s="35" t="s">
        <v>77</v>
      </c>
      <c r="Y55" s="37">
        <v>7.0000000000000007E-2</v>
      </c>
      <c r="Z55" s="38">
        <v>0.26</v>
      </c>
    </row>
    <row r="56" spans="2:26">
      <c r="B56" s="35" t="s">
        <v>88</v>
      </c>
      <c r="C56" s="37">
        <v>0.06</v>
      </c>
      <c r="D56" s="38">
        <v>0.36</v>
      </c>
      <c r="G56" s="35" t="s">
        <v>82</v>
      </c>
      <c r="H56" s="37">
        <v>0.05</v>
      </c>
      <c r="I56" s="38">
        <v>0.36</v>
      </c>
      <c r="L56" s="70" t="s">
        <v>77</v>
      </c>
      <c r="M56" s="71">
        <v>7.0000000000000007E-2</v>
      </c>
      <c r="N56" s="72">
        <v>0.28000000000000003</v>
      </c>
      <c r="P56" s="35" t="s">
        <v>77</v>
      </c>
      <c r="Q56" s="37">
        <v>7.0000000000000007E-2</v>
      </c>
      <c r="R56" s="38">
        <v>0.27</v>
      </c>
      <c r="T56" s="35" t="s">
        <v>79</v>
      </c>
      <c r="U56" s="37">
        <v>0.06</v>
      </c>
      <c r="V56" s="38">
        <v>0.28999999999999998</v>
      </c>
      <c r="X56" s="35" t="s">
        <v>88</v>
      </c>
      <c r="Y56" s="37">
        <v>7.0000000000000007E-2</v>
      </c>
      <c r="Z56" s="38">
        <v>0.38</v>
      </c>
    </row>
    <row r="57" spans="2:26">
      <c r="B57" s="35" t="s">
        <v>79</v>
      </c>
      <c r="C57" s="37">
        <v>0.06</v>
      </c>
      <c r="D57" s="38">
        <v>0.26</v>
      </c>
      <c r="G57" s="35" t="s">
        <v>79</v>
      </c>
      <c r="H57" s="37">
        <v>0.05</v>
      </c>
      <c r="I57" s="38">
        <v>0.26</v>
      </c>
      <c r="L57" s="70" t="s">
        <v>75</v>
      </c>
      <c r="M57" s="71">
        <v>0.05</v>
      </c>
      <c r="N57" s="72">
        <v>0.18</v>
      </c>
      <c r="P57" s="35" t="s">
        <v>80</v>
      </c>
      <c r="Q57" s="37">
        <v>0.06</v>
      </c>
      <c r="R57" s="38">
        <v>0.15</v>
      </c>
      <c r="T57" s="35" t="s">
        <v>75</v>
      </c>
      <c r="U57" s="37">
        <v>0.06</v>
      </c>
      <c r="V57" s="38">
        <v>0.21</v>
      </c>
      <c r="X57" s="35" t="s">
        <v>79</v>
      </c>
      <c r="Y57" s="37">
        <v>0.06</v>
      </c>
      <c r="Z57" s="38">
        <v>0.27</v>
      </c>
    </row>
    <row r="58" spans="2:26">
      <c r="B58" s="35" t="s">
        <v>74</v>
      </c>
      <c r="C58" s="37">
        <v>0.06</v>
      </c>
      <c r="D58" s="38">
        <v>0.09</v>
      </c>
      <c r="G58" s="35" t="s">
        <v>80</v>
      </c>
      <c r="H58" s="37">
        <v>0.05</v>
      </c>
      <c r="I58" s="38">
        <v>0.16</v>
      </c>
      <c r="L58" s="70" t="s">
        <v>84</v>
      </c>
      <c r="M58" s="71">
        <v>0.05</v>
      </c>
      <c r="N58" s="72">
        <v>0.39</v>
      </c>
      <c r="P58" s="35" t="s">
        <v>81</v>
      </c>
      <c r="Q58" s="37">
        <v>0.05</v>
      </c>
      <c r="R58" s="38">
        <v>0.32</v>
      </c>
      <c r="T58" s="35" t="s">
        <v>80</v>
      </c>
      <c r="U58" s="37">
        <v>0.06</v>
      </c>
      <c r="V58" s="38">
        <v>0.16</v>
      </c>
      <c r="X58" s="35" t="s">
        <v>74</v>
      </c>
      <c r="Y58" s="37">
        <v>0.05</v>
      </c>
      <c r="Z58" s="38">
        <v>0.08</v>
      </c>
    </row>
    <row r="59" spans="2:26">
      <c r="B59" s="35" t="s">
        <v>80</v>
      </c>
      <c r="C59" s="37">
        <v>0.05</v>
      </c>
      <c r="D59" s="38">
        <v>0.16</v>
      </c>
      <c r="G59" s="68" t="s">
        <v>88</v>
      </c>
      <c r="H59" s="37">
        <v>0.05</v>
      </c>
      <c r="I59" s="38">
        <v>0.32</v>
      </c>
      <c r="L59" s="70" t="s">
        <v>81</v>
      </c>
      <c r="M59" s="71">
        <v>0.05</v>
      </c>
      <c r="N59" s="72">
        <v>0.34</v>
      </c>
      <c r="P59" s="35" t="s">
        <v>75</v>
      </c>
      <c r="Q59" s="37">
        <v>0.05</v>
      </c>
      <c r="R59" s="38">
        <v>0.17</v>
      </c>
      <c r="T59" s="35" t="s">
        <v>74</v>
      </c>
      <c r="U59" s="37">
        <v>0.05</v>
      </c>
      <c r="V59" s="38">
        <v>0.08</v>
      </c>
      <c r="X59" s="35" t="s">
        <v>80</v>
      </c>
      <c r="Y59" s="37">
        <v>0.05</v>
      </c>
      <c r="Z59" s="38">
        <v>0.16</v>
      </c>
    </row>
    <row r="60" spans="2:26">
      <c r="B60" s="35" t="s">
        <v>96</v>
      </c>
      <c r="C60" s="37">
        <v>0.05</v>
      </c>
      <c r="D60" s="38">
        <v>0.12</v>
      </c>
      <c r="G60" s="35" t="s">
        <v>78</v>
      </c>
      <c r="H60" s="37">
        <v>0.05</v>
      </c>
      <c r="I60" s="38">
        <v>0.14000000000000001</v>
      </c>
      <c r="L60" s="70" t="s">
        <v>74</v>
      </c>
      <c r="M60" s="71">
        <v>0.05</v>
      </c>
      <c r="N60" s="72">
        <v>7.0000000000000007E-2</v>
      </c>
      <c r="P60" s="35" t="s">
        <v>84</v>
      </c>
      <c r="Q60" s="37">
        <v>0.05</v>
      </c>
      <c r="R60" s="38">
        <v>0.34</v>
      </c>
      <c r="T60" s="35" t="s">
        <v>84</v>
      </c>
      <c r="U60" s="37">
        <v>0.05</v>
      </c>
      <c r="V60" s="38">
        <v>0.36</v>
      </c>
      <c r="X60" s="35" t="s">
        <v>78</v>
      </c>
      <c r="Y60" s="37">
        <v>0.05</v>
      </c>
      <c r="Z60" s="38">
        <v>0.13</v>
      </c>
    </row>
    <row r="61" spans="2:26">
      <c r="B61" s="35" t="s">
        <v>81</v>
      </c>
      <c r="C61" s="37">
        <v>0.05</v>
      </c>
      <c r="D61" s="38">
        <v>0.31</v>
      </c>
      <c r="G61" s="35" t="s">
        <v>81</v>
      </c>
      <c r="H61" s="37">
        <v>0.05</v>
      </c>
      <c r="I61" s="38">
        <v>0.32</v>
      </c>
      <c r="L61" s="70" t="s">
        <v>80</v>
      </c>
      <c r="M61" s="71">
        <v>0.05</v>
      </c>
      <c r="N61" s="72">
        <v>0.15</v>
      </c>
      <c r="P61" s="35" t="s">
        <v>78</v>
      </c>
      <c r="Q61" s="37">
        <v>0.05</v>
      </c>
      <c r="R61" s="38">
        <v>0.13</v>
      </c>
      <c r="T61" s="35" t="s">
        <v>78</v>
      </c>
      <c r="U61" s="37">
        <v>0.05</v>
      </c>
      <c r="V61" s="38">
        <v>0.13</v>
      </c>
      <c r="X61" s="35" t="s">
        <v>84</v>
      </c>
      <c r="Y61" s="37">
        <v>0.05</v>
      </c>
      <c r="Z61" s="38">
        <v>0.35</v>
      </c>
    </row>
    <row r="62" spans="2:26">
      <c r="B62" s="35" t="s">
        <v>78</v>
      </c>
      <c r="C62" s="37">
        <v>0.05</v>
      </c>
      <c r="D62" s="38">
        <v>0.13</v>
      </c>
      <c r="G62" s="35" t="s">
        <v>96</v>
      </c>
      <c r="H62" s="37">
        <v>0.05</v>
      </c>
      <c r="I62" s="38">
        <v>0.12</v>
      </c>
      <c r="L62" s="70" t="s">
        <v>78</v>
      </c>
      <c r="M62" s="71">
        <v>0.05</v>
      </c>
      <c r="N62" s="72">
        <v>0.13</v>
      </c>
      <c r="P62" s="35" t="s">
        <v>97</v>
      </c>
      <c r="Q62" s="37">
        <v>0.04</v>
      </c>
      <c r="R62" s="38">
        <v>0.21</v>
      </c>
      <c r="T62" s="35" t="s">
        <v>81</v>
      </c>
      <c r="U62" s="37">
        <v>0.05</v>
      </c>
      <c r="V62" s="38">
        <v>0.33</v>
      </c>
      <c r="X62" s="35" t="s">
        <v>96</v>
      </c>
      <c r="Y62" s="37">
        <v>0.05</v>
      </c>
      <c r="Z62" s="38">
        <v>0.11</v>
      </c>
    </row>
    <row r="63" spans="2:26">
      <c r="B63" s="35" t="s">
        <v>84</v>
      </c>
      <c r="C63" s="37">
        <v>0.04</v>
      </c>
      <c r="D63" s="38">
        <v>0.3</v>
      </c>
      <c r="G63" s="68" t="s">
        <v>84</v>
      </c>
      <c r="H63" s="37">
        <v>0.04</v>
      </c>
      <c r="I63" s="38">
        <v>0.31</v>
      </c>
      <c r="L63" s="70" t="s">
        <v>86</v>
      </c>
      <c r="M63" s="71">
        <v>0.04</v>
      </c>
      <c r="N63" s="72">
        <v>0.31</v>
      </c>
      <c r="P63" s="35" t="s">
        <v>106</v>
      </c>
      <c r="Q63" s="37">
        <v>0.04</v>
      </c>
      <c r="R63" s="38">
        <v>0.28000000000000003</v>
      </c>
      <c r="T63" s="35" t="s">
        <v>86</v>
      </c>
      <c r="U63" s="37">
        <v>0.04</v>
      </c>
      <c r="V63" s="38">
        <v>0.28999999999999998</v>
      </c>
      <c r="X63" s="35" t="s">
        <v>86</v>
      </c>
      <c r="Y63" s="37">
        <v>0.04</v>
      </c>
      <c r="Z63" s="38">
        <v>0.3</v>
      </c>
    </row>
    <row r="64" spans="2:26">
      <c r="B64" s="35" t="s">
        <v>86</v>
      </c>
      <c r="C64" s="37">
        <v>0.04</v>
      </c>
      <c r="D64" s="38">
        <v>0.28999999999999998</v>
      </c>
      <c r="G64" s="35" t="s">
        <v>85</v>
      </c>
      <c r="H64" s="37">
        <v>0.04</v>
      </c>
      <c r="I64" s="38">
        <v>0.22</v>
      </c>
      <c r="L64" s="70" t="s">
        <v>102</v>
      </c>
      <c r="M64" s="71">
        <v>0.04</v>
      </c>
      <c r="N64" s="72">
        <v>0.13</v>
      </c>
      <c r="P64" s="35" t="s">
        <v>86</v>
      </c>
      <c r="Q64" s="37">
        <v>0.04</v>
      </c>
      <c r="R64" s="38">
        <v>0.3</v>
      </c>
      <c r="T64" s="35" t="s">
        <v>85</v>
      </c>
      <c r="U64" s="37">
        <v>0.04</v>
      </c>
      <c r="V64" s="38">
        <v>0.23</v>
      </c>
      <c r="X64" s="35" t="s">
        <v>85</v>
      </c>
      <c r="Y64" s="37">
        <v>0.04</v>
      </c>
      <c r="Z64" s="38">
        <v>0.23</v>
      </c>
    </row>
    <row r="65" spans="2:26" ht="15.75" thickBot="1">
      <c r="B65" s="39" t="s">
        <v>97</v>
      </c>
      <c r="C65" s="41">
        <v>0.04</v>
      </c>
      <c r="D65" s="42">
        <v>0.17</v>
      </c>
      <c r="G65" s="39" t="s">
        <v>86</v>
      </c>
      <c r="H65" s="41">
        <v>0.04</v>
      </c>
      <c r="I65" s="42">
        <v>0.3</v>
      </c>
      <c r="L65" s="73" t="s">
        <v>85</v>
      </c>
      <c r="M65" s="74">
        <v>0.04</v>
      </c>
      <c r="N65" s="75">
        <v>0.23</v>
      </c>
      <c r="P65" s="39" t="s">
        <v>74</v>
      </c>
      <c r="Q65" s="41">
        <v>0.04</v>
      </c>
      <c r="R65" s="42">
        <v>0.06</v>
      </c>
      <c r="T65" s="39" t="s">
        <v>109</v>
      </c>
      <c r="U65" s="41">
        <v>0.04</v>
      </c>
      <c r="V65" s="42">
        <v>0.26</v>
      </c>
      <c r="X65" s="39" t="s">
        <v>97</v>
      </c>
      <c r="Y65" s="41">
        <v>0.03</v>
      </c>
      <c r="Z65" s="42">
        <v>0.16</v>
      </c>
    </row>
    <row r="66" spans="2:26">
      <c r="C66" s="5"/>
      <c r="D66" s="5"/>
    </row>
    <row r="67" spans="2:26">
      <c r="G67" s="5"/>
    </row>
    <row r="68" spans="2:26">
      <c r="L68" s="17"/>
    </row>
    <row r="70" spans="2:26" ht="60" customHeight="1" thickBot="1">
      <c r="R70" s="92"/>
      <c r="S70" s="92"/>
      <c r="T70" s="92"/>
    </row>
    <row r="71" spans="2:26" ht="16.5" thickBot="1">
      <c r="B71" s="32" t="s">
        <v>156</v>
      </c>
      <c r="C71" s="33"/>
      <c r="D71" s="44"/>
      <c r="G71" s="5"/>
      <c r="R71" s="20"/>
      <c r="S71" s="20"/>
      <c r="T71" s="20"/>
    </row>
    <row r="72" spans="2:26" ht="79.5" thickBot="1">
      <c r="B72" s="77" t="s">
        <v>99</v>
      </c>
      <c r="C72" s="77" t="s">
        <v>103</v>
      </c>
      <c r="D72" s="77" t="s">
        <v>104</v>
      </c>
      <c r="R72" s="21"/>
      <c r="S72" s="22"/>
      <c r="T72" s="22"/>
      <c r="W72" s="5"/>
      <c r="X72" s="5"/>
    </row>
    <row r="73" spans="2:26">
      <c r="B73" s="35" t="s">
        <v>63</v>
      </c>
      <c r="C73" s="37">
        <v>0.6</v>
      </c>
      <c r="D73" s="38">
        <v>0.8</v>
      </c>
      <c r="R73" s="21"/>
      <c r="S73" s="22"/>
      <c r="T73" s="22"/>
      <c r="W73" s="5"/>
      <c r="X73" s="5"/>
    </row>
    <row r="74" spans="2:26">
      <c r="B74" s="35" t="s">
        <v>64</v>
      </c>
      <c r="C74" s="37">
        <v>0.56999999999999995</v>
      </c>
      <c r="D74" s="38">
        <v>0.75</v>
      </c>
      <c r="R74" s="21"/>
      <c r="S74" s="22"/>
      <c r="T74" s="22"/>
      <c r="W74" s="5"/>
      <c r="X74" s="5"/>
    </row>
    <row r="75" spans="2:26">
      <c r="B75" s="35" t="s">
        <v>65</v>
      </c>
      <c r="C75" s="37">
        <v>0.43</v>
      </c>
      <c r="D75" s="38">
        <v>0.75</v>
      </c>
      <c r="G75" s="5"/>
      <c r="R75" s="21"/>
      <c r="S75" s="22"/>
      <c r="T75" s="22"/>
      <c r="W75" s="5"/>
      <c r="X75" s="5"/>
    </row>
    <row r="76" spans="2:26">
      <c r="B76" s="35" t="s">
        <v>66</v>
      </c>
      <c r="C76" s="37">
        <v>0.35</v>
      </c>
      <c r="D76" s="38">
        <v>0.66</v>
      </c>
      <c r="R76" s="21"/>
      <c r="S76" s="22"/>
      <c r="T76" s="22"/>
      <c r="W76" s="5"/>
      <c r="X76" s="5"/>
    </row>
    <row r="77" spans="2:26">
      <c r="B77" s="35" t="s">
        <v>67</v>
      </c>
      <c r="C77" s="37">
        <v>0.33</v>
      </c>
      <c r="D77" s="38">
        <v>0.56000000000000005</v>
      </c>
      <c r="R77" s="21"/>
      <c r="S77" s="22"/>
      <c r="T77" s="22"/>
      <c r="W77" s="5"/>
      <c r="X77" s="5"/>
    </row>
    <row r="78" spans="2:26">
      <c r="B78" s="35" t="s">
        <v>68</v>
      </c>
      <c r="C78" s="37">
        <v>0.26</v>
      </c>
      <c r="D78" s="38">
        <v>0.67</v>
      </c>
      <c r="R78" s="21"/>
      <c r="S78" s="22"/>
      <c r="T78" s="22"/>
      <c r="W78" s="5"/>
      <c r="X78" s="5"/>
    </row>
    <row r="79" spans="2:26">
      <c r="B79" s="35" t="s">
        <v>69</v>
      </c>
      <c r="C79" s="37">
        <v>0.11</v>
      </c>
      <c r="D79" s="38">
        <v>0.53</v>
      </c>
      <c r="G79" s="5"/>
      <c r="R79" s="21"/>
      <c r="S79" s="22"/>
      <c r="T79" s="22"/>
      <c r="W79" s="5"/>
      <c r="X79" s="5"/>
    </row>
    <row r="80" spans="2:26">
      <c r="B80" s="35" t="s">
        <v>71</v>
      </c>
      <c r="C80" s="37">
        <v>0.1</v>
      </c>
      <c r="D80" s="38">
        <v>0.25</v>
      </c>
      <c r="R80" s="21"/>
      <c r="S80" s="22"/>
      <c r="T80" s="22"/>
      <c r="W80" s="5"/>
      <c r="X80" s="5"/>
    </row>
    <row r="81" spans="2:24">
      <c r="B81" s="35" t="s">
        <v>72</v>
      </c>
      <c r="C81" s="37">
        <v>0.1</v>
      </c>
      <c r="D81" s="38">
        <v>0.28999999999999998</v>
      </c>
      <c r="R81" s="21"/>
      <c r="S81" s="22"/>
      <c r="T81" s="22"/>
      <c r="W81" s="5"/>
      <c r="X81" s="5"/>
    </row>
    <row r="82" spans="2:24">
      <c r="B82" s="35" t="s">
        <v>70</v>
      </c>
      <c r="C82" s="37">
        <v>0.08</v>
      </c>
      <c r="D82" s="38">
        <v>0.34</v>
      </c>
      <c r="R82" s="21"/>
      <c r="S82" s="22"/>
      <c r="T82" s="22"/>
      <c r="W82" s="5"/>
      <c r="X82" s="5"/>
    </row>
    <row r="83" spans="2:24">
      <c r="B83" s="35" t="s">
        <v>73</v>
      </c>
      <c r="C83" s="37">
        <v>7.0000000000000007E-2</v>
      </c>
      <c r="D83" s="38">
        <v>0.28000000000000003</v>
      </c>
      <c r="G83" s="5"/>
      <c r="R83" s="21"/>
      <c r="S83" s="22"/>
      <c r="T83" s="22"/>
      <c r="W83" s="5"/>
      <c r="X83" s="5"/>
    </row>
    <row r="84" spans="2:24">
      <c r="B84" s="35" t="s">
        <v>74</v>
      </c>
      <c r="C84" s="37">
        <v>7.0000000000000007E-2</v>
      </c>
      <c r="D84" s="38">
        <v>0.1</v>
      </c>
      <c r="R84" s="21"/>
      <c r="S84" s="22"/>
      <c r="T84" s="22"/>
      <c r="W84" s="5"/>
      <c r="X84" s="5"/>
    </row>
    <row r="85" spans="2:24">
      <c r="B85" s="35" t="s">
        <v>76</v>
      </c>
      <c r="C85" s="37">
        <v>7.0000000000000007E-2</v>
      </c>
      <c r="D85" s="38">
        <v>0.36</v>
      </c>
      <c r="R85" s="21"/>
      <c r="S85" s="22"/>
      <c r="T85" s="22"/>
      <c r="W85" s="5"/>
      <c r="X85" s="5"/>
    </row>
    <row r="86" spans="2:24">
      <c r="B86" s="35" t="s">
        <v>75</v>
      </c>
      <c r="C86" s="37">
        <v>0.06</v>
      </c>
      <c r="D86" s="38">
        <v>0.23</v>
      </c>
      <c r="R86" s="21"/>
      <c r="S86" s="22"/>
      <c r="T86" s="22"/>
      <c r="W86" s="5"/>
      <c r="X86" s="5"/>
    </row>
    <row r="87" spans="2:24">
      <c r="B87" s="35" t="s">
        <v>77</v>
      </c>
      <c r="C87" s="37">
        <v>0.06</v>
      </c>
      <c r="D87" s="38">
        <v>0.27</v>
      </c>
      <c r="G87" s="5"/>
      <c r="R87" s="21"/>
      <c r="S87" s="22"/>
      <c r="T87" s="22"/>
      <c r="W87" s="5"/>
      <c r="X87" s="5"/>
    </row>
    <row r="88" spans="2:24">
      <c r="B88" s="35" t="s">
        <v>80</v>
      </c>
      <c r="C88" s="37">
        <v>0.06</v>
      </c>
      <c r="D88" s="38">
        <v>0.16</v>
      </c>
      <c r="R88" s="21"/>
      <c r="S88" s="22"/>
      <c r="T88" s="22"/>
      <c r="W88" s="5"/>
      <c r="X88" s="5"/>
    </row>
    <row r="89" spans="2:24">
      <c r="B89" s="35" t="s">
        <v>79</v>
      </c>
      <c r="C89" s="37">
        <v>0.06</v>
      </c>
      <c r="D89" s="38">
        <v>0.25</v>
      </c>
      <c r="R89" s="21"/>
      <c r="S89" s="22"/>
      <c r="T89" s="22"/>
      <c r="W89" s="5"/>
      <c r="X89" s="5"/>
    </row>
    <row r="90" spans="2:24">
      <c r="B90" s="35" t="s">
        <v>96</v>
      </c>
      <c r="C90" s="37">
        <v>0.05</v>
      </c>
      <c r="D90" s="38">
        <v>0.13</v>
      </c>
      <c r="R90" s="21"/>
      <c r="S90" s="22"/>
      <c r="T90" s="22"/>
      <c r="W90" s="5"/>
      <c r="X90" s="5"/>
    </row>
    <row r="91" spans="2:24">
      <c r="B91" s="35" t="s">
        <v>82</v>
      </c>
      <c r="C91" s="37">
        <v>0.05</v>
      </c>
      <c r="D91" s="38">
        <v>0.36</v>
      </c>
      <c r="G91" s="5"/>
      <c r="R91" s="21"/>
      <c r="S91" s="22"/>
      <c r="T91" s="22"/>
      <c r="W91" s="5"/>
      <c r="X91" s="5"/>
    </row>
    <row r="92" spans="2:24">
      <c r="B92" s="35" t="s">
        <v>78</v>
      </c>
      <c r="C92" s="37">
        <v>0.05</v>
      </c>
      <c r="D92" s="38">
        <v>0.14000000000000001</v>
      </c>
      <c r="R92" s="21"/>
      <c r="S92" s="22"/>
      <c r="T92" s="22"/>
      <c r="W92" s="5"/>
      <c r="X92" s="5"/>
    </row>
    <row r="93" spans="2:24">
      <c r="B93" s="35" t="s">
        <v>81</v>
      </c>
      <c r="C93" s="37">
        <v>0.05</v>
      </c>
      <c r="D93" s="38">
        <v>0.33</v>
      </c>
      <c r="R93" s="21"/>
      <c r="S93" s="22"/>
      <c r="T93" s="22"/>
      <c r="W93" s="5"/>
      <c r="X93" s="5"/>
    </row>
    <row r="94" spans="2:24">
      <c r="B94" s="35" t="s">
        <v>84</v>
      </c>
      <c r="C94" s="37">
        <v>0.04</v>
      </c>
      <c r="D94" s="38">
        <v>0.32</v>
      </c>
      <c r="R94" s="21"/>
      <c r="S94" s="22"/>
      <c r="T94" s="22"/>
      <c r="W94" s="5"/>
      <c r="X94" s="5"/>
    </row>
    <row r="95" spans="2:24">
      <c r="B95" s="35" t="s">
        <v>83</v>
      </c>
      <c r="C95" s="37">
        <v>0.04</v>
      </c>
      <c r="D95" s="38">
        <v>7.0000000000000007E-2</v>
      </c>
      <c r="G95" s="5"/>
      <c r="R95" s="21"/>
      <c r="S95" s="22"/>
      <c r="T95" s="22"/>
      <c r="W95" s="5"/>
      <c r="X95" s="5"/>
    </row>
    <row r="96" spans="2:24">
      <c r="B96" s="35" t="s">
        <v>85</v>
      </c>
      <c r="C96" s="37">
        <v>0.04</v>
      </c>
      <c r="D96" s="38">
        <v>0.24</v>
      </c>
      <c r="R96" s="21"/>
      <c r="S96" s="22"/>
      <c r="T96" s="22"/>
      <c r="W96" s="5"/>
      <c r="X96" s="5"/>
    </row>
    <row r="97" spans="2:7" ht="15.75" thickBot="1">
      <c r="B97" s="39" t="s">
        <v>93</v>
      </c>
      <c r="C97" s="41">
        <v>0.04</v>
      </c>
      <c r="D97" s="42">
        <v>0.11</v>
      </c>
    </row>
    <row r="99" spans="2:7">
      <c r="G99" s="5"/>
    </row>
    <row r="103" spans="2:7">
      <c r="G103" s="5"/>
    </row>
    <row r="107" spans="2:7">
      <c r="G107" s="5"/>
    </row>
    <row r="111" spans="2:7">
      <c r="G111" s="5"/>
    </row>
    <row r="115" spans="7:7">
      <c r="G115" s="5"/>
    </row>
    <row r="119" spans="7:7">
      <c r="G119" s="5"/>
    </row>
    <row r="123" spans="7:7">
      <c r="G123" s="5"/>
    </row>
    <row r="127" spans="7:7">
      <c r="G127" s="5"/>
    </row>
    <row r="131" spans="7:7">
      <c r="G131" s="5"/>
    </row>
    <row r="135" spans="7:7">
      <c r="G135" s="5"/>
    </row>
    <row r="139" spans="7:7">
      <c r="G139" s="5"/>
    </row>
    <row r="143" spans="7:7">
      <c r="G143" s="5"/>
    </row>
    <row r="147" spans="7:7">
      <c r="G147" s="5"/>
    </row>
    <row r="151" spans="7:7">
      <c r="G151" s="5"/>
    </row>
    <row r="155" spans="7:7">
      <c r="G155" s="5"/>
    </row>
    <row r="159" spans="7:7">
      <c r="G159" s="5"/>
    </row>
    <row r="163" spans="7:7">
      <c r="G163" s="5"/>
    </row>
    <row r="167" spans="7:7">
      <c r="G167" s="5"/>
    </row>
    <row r="171" spans="7:7">
      <c r="G171" s="5"/>
    </row>
    <row r="175" spans="7:7">
      <c r="G175" s="5"/>
    </row>
    <row r="179" spans="7:7">
      <c r="G179" s="5"/>
    </row>
    <row r="183" spans="7:7">
      <c r="G183" s="5"/>
    </row>
    <row r="187" spans="7:7">
      <c r="G187" s="5"/>
    </row>
    <row r="191" spans="7:7">
      <c r="G191" s="5"/>
    </row>
    <row r="195" spans="7:7">
      <c r="G195" s="5"/>
    </row>
    <row r="199" spans="7:7">
      <c r="G199" s="5"/>
    </row>
    <row r="203" spans="7:7">
      <c r="G203" s="5"/>
    </row>
    <row r="207" spans="7:7">
      <c r="G207" s="5"/>
    </row>
    <row r="211" spans="7:7">
      <c r="G211" s="5"/>
    </row>
    <row r="215" spans="7:7">
      <c r="G215" s="5"/>
    </row>
    <row r="219" spans="7:7">
      <c r="G219" s="5"/>
    </row>
    <row r="223" spans="7:7">
      <c r="G223" s="5"/>
    </row>
    <row r="227" spans="7:7">
      <c r="G227" s="5"/>
    </row>
    <row r="231" spans="7:7">
      <c r="G231" s="5"/>
    </row>
    <row r="235" spans="7:7">
      <c r="G235" s="5"/>
    </row>
    <row r="239" spans="7:7">
      <c r="G239" s="5"/>
    </row>
    <row r="243" spans="7:7">
      <c r="G243" s="5"/>
    </row>
    <row r="247" spans="7:7">
      <c r="G247" s="5"/>
    </row>
    <row r="251" spans="7:7">
      <c r="G251" s="5"/>
    </row>
    <row r="255" spans="7:7">
      <c r="G255" s="5"/>
    </row>
  </sheetData>
  <mergeCells count="2">
    <mergeCell ref="R70:T70"/>
    <mergeCell ref="A2:R2"/>
  </mergeCells>
  <hyperlinks>
    <hyperlink ref="C5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3:N42"/>
  <sheetViews>
    <sheetView workbookViewId="0">
      <selection activeCell="D20" sqref="D20"/>
    </sheetView>
  </sheetViews>
  <sheetFormatPr defaultRowHeight="15"/>
  <cols>
    <col min="1" max="1" width="24.5703125" bestFit="1" customWidth="1"/>
    <col min="2" max="2" width="20.85546875" bestFit="1" customWidth="1"/>
    <col min="3" max="3" width="7.140625" bestFit="1" customWidth="1"/>
    <col min="4" max="4" width="7.28515625" bestFit="1" customWidth="1"/>
    <col min="5" max="5" width="6.85546875" bestFit="1" customWidth="1"/>
    <col min="6" max="6" width="7.28515625" bestFit="1" customWidth="1"/>
    <col min="7" max="8" width="7.42578125" bestFit="1" customWidth="1"/>
    <col min="9" max="9" width="6.28515625" bestFit="1" customWidth="1"/>
    <col min="10" max="10" width="6.7109375" bestFit="1" customWidth="1"/>
    <col min="11" max="11" width="6.5703125" bestFit="1" customWidth="1"/>
    <col min="12" max="12" width="6.85546875" bestFit="1" customWidth="1"/>
    <col min="13" max="13" width="7" bestFit="1" customWidth="1"/>
    <col min="14" max="14" width="11.85546875" bestFit="1" customWidth="1"/>
  </cols>
  <sheetData>
    <row r="3" spans="1:14">
      <c r="A3" s="23" t="s">
        <v>121</v>
      </c>
      <c r="B3" s="23" t="s">
        <v>118</v>
      </c>
    </row>
    <row r="4" spans="1:14">
      <c r="A4" s="23" t="s">
        <v>120</v>
      </c>
      <c r="B4" s="6">
        <v>41275</v>
      </c>
      <c r="C4" s="6">
        <v>41306</v>
      </c>
      <c r="D4" s="6">
        <v>41334</v>
      </c>
      <c r="E4" s="6">
        <v>41365</v>
      </c>
      <c r="F4" s="6">
        <v>41395</v>
      </c>
      <c r="G4" s="6">
        <v>41426</v>
      </c>
      <c r="H4" s="6">
        <v>41456</v>
      </c>
      <c r="I4" s="6">
        <v>41487</v>
      </c>
      <c r="J4" s="6">
        <v>41518</v>
      </c>
      <c r="K4" s="6">
        <v>41548</v>
      </c>
      <c r="L4" s="6">
        <v>41579</v>
      </c>
      <c r="M4" s="6">
        <v>41609</v>
      </c>
      <c r="N4" s="6" t="s">
        <v>119</v>
      </c>
    </row>
    <row r="5" spans="1:14">
      <c r="A5" s="24" t="s">
        <v>106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>
        <v>0.04</v>
      </c>
      <c r="N5" s="5">
        <v>0.04</v>
      </c>
    </row>
    <row r="6" spans="1:14">
      <c r="A6" s="24" t="s">
        <v>80</v>
      </c>
      <c r="B6" s="5">
        <v>0.05</v>
      </c>
      <c r="C6" s="5">
        <v>0.05</v>
      </c>
      <c r="D6" s="5">
        <v>7.0000000000000007E-2</v>
      </c>
      <c r="E6" s="5">
        <v>0.06</v>
      </c>
      <c r="F6" s="5">
        <v>0.06</v>
      </c>
      <c r="G6" s="5">
        <v>0.06</v>
      </c>
      <c r="H6" s="5">
        <v>0.05</v>
      </c>
      <c r="I6" s="5">
        <v>0.05</v>
      </c>
      <c r="J6" s="5">
        <v>0.05</v>
      </c>
      <c r="K6" s="5">
        <v>0.06</v>
      </c>
      <c r="L6" s="5">
        <v>0.05</v>
      </c>
      <c r="M6" s="5">
        <v>0.06</v>
      </c>
      <c r="N6" s="5">
        <v>7.0000000000000007E-2</v>
      </c>
    </row>
    <row r="7" spans="1:14">
      <c r="A7" s="24" t="s">
        <v>79</v>
      </c>
      <c r="B7" s="5">
        <v>7.0000000000000007E-2</v>
      </c>
      <c r="C7" s="5">
        <v>0.06</v>
      </c>
      <c r="D7" s="5">
        <v>0.06</v>
      </c>
      <c r="E7" s="5">
        <v>0.06</v>
      </c>
      <c r="F7" s="5">
        <v>0.06</v>
      </c>
      <c r="G7" s="5">
        <v>0.06</v>
      </c>
      <c r="H7" s="5">
        <v>0.05</v>
      </c>
      <c r="I7" s="5">
        <v>0.06</v>
      </c>
      <c r="J7" s="5">
        <v>0.06</v>
      </c>
      <c r="K7" s="5">
        <v>0.06</v>
      </c>
      <c r="L7" s="5">
        <v>7.0000000000000007E-2</v>
      </c>
      <c r="M7" s="5">
        <v>7.0000000000000007E-2</v>
      </c>
      <c r="N7" s="5">
        <v>7.0000000000000007E-2</v>
      </c>
    </row>
    <row r="8" spans="1:14">
      <c r="A8" s="24" t="s">
        <v>81</v>
      </c>
      <c r="B8" s="5">
        <v>0.06</v>
      </c>
      <c r="C8" s="5">
        <v>0.06</v>
      </c>
      <c r="D8" s="5">
        <v>0.06</v>
      </c>
      <c r="E8" s="5">
        <v>0.06</v>
      </c>
      <c r="F8" s="5">
        <v>0.05</v>
      </c>
      <c r="G8" s="5">
        <v>0.05</v>
      </c>
      <c r="H8" s="5">
        <v>0.05</v>
      </c>
      <c r="I8" s="5">
        <v>0.05</v>
      </c>
      <c r="J8" s="5"/>
      <c r="K8" s="5">
        <v>0.05</v>
      </c>
      <c r="L8" s="5">
        <v>0.05</v>
      </c>
      <c r="M8" s="5">
        <v>0.05</v>
      </c>
      <c r="N8" s="5">
        <v>0.06</v>
      </c>
    </row>
    <row r="9" spans="1:14">
      <c r="A9" s="24" t="s">
        <v>102</v>
      </c>
      <c r="B9" s="5"/>
      <c r="C9" s="5"/>
      <c r="D9" s="5"/>
      <c r="E9" s="5"/>
      <c r="F9" s="5"/>
      <c r="G9" s="5"/>
      <c r="H9" s="5"/>
      <c r="I9" s="5"/>
      <c r="J9" s="5"/>
      <c r="K9" s="5"/>
      <c r="L9" s="5">
        <v>0.04</v>
      </c>
      <c r="M9" s="5"/>
      <c r="N9" s="5">
        <v>0.04</v>
      </c>
    </row>
    <row r="10" spans="1:14">
      <c r="A10" s="24" t="s">
        <v>72</v>
      </c>
      <c r="B10" s="5">
        <v>0.11</v>
      </c>
      <c r="C10" s="5">
        <v>0.11</v>
      </c>
      <c r="D10" s="5">
        <v>0.11</v>
      </c>
      <c r="E10" s="5">
        <v>0.11</v>
      </c>
      <c r="F10" s="5">
        <v>0.1</v>
      </c>
      <c r="G10" s="5">
        <v>0.1</v>
      </c>
      <c r="H10" s="5">
        <v>0.09</v>
      </c>
      <c r="I10" s="5">
        <v>0.09</v>
      </c>
      <c r="J10" s="5">
        <v>0.09</v>
      </c>
      <c r="K10" s="5">
        <v>0.09</v>
      </c>
      <c r="L10" s="5">
        <v>0.09</v>
      </c>
      <c r="M10" s="5">
        <v>0.09</v>
      </c>
      <c r="N10" s="5">
        <v>0.11</v>
      </c>
    </row>
    <row r="11" spans="1:14">
      <c r="A11" s="24" t="s">
        <v>70</v>
      </c>
      <c r="B11" s="5">
        <v>0.13</v>
      </c>
      <c r="C11" s="5">
        <v>0.13</v>
      </c>
      <c r="D11" s="5">
        <v>0.14000000000000001</v>
      </c>
      <c r="E11" s="5">
        <v>0.13</v>
      </c>
      <c r="F11" s="5">
        <v>0.09</v>
      </c>
      <c r="G11" s="5">
        <v>0.08</v>
      </c>
      <c r="H11" s="5">
        <v>0.09</v>
      </c>
      <c r="I11" s="5">
        <v>0.09</v>
      </c>
      <c r="J11" s="5">
        <v>0.09</v>
      </c>
      <c r="K11" s="5">
        <v>0.08</v>
      </c>
      <c r="L11" s="5">
        <v>0.08</v>
      </c>
      <c r="M11" s="5">
        <v>0.08</v>
      </c>
      <c r="N11" s="5">
        <v>0.14000000000000001</v>
      </c>
    </row>
    <row r="12" spans="1:14">
      <c r="A12" s="24" t="s">
        <v>91</v>
      </c>
      <c r="B12" s="5">
        <v>0.05</v>
      </c>
      <c r="C12" s="5">
        <v>0.05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v>0.05</v>
      </c>
    </row>
    <row r="13" spans="1:14">
      <c r="A13" s="24" t="s">
        <v>93</v>
      </c>
      <c r="B13" s="5"/>
      <c r="C13" s="5"/>
      <c r="D13" s="5"/>
      <c r="E13" s="5"/>
      <c r="F13" s="5">
        <v>0.04</v>
      </c>
      <c r="G13" s="5">
        <v>0.04</v>
      </c>
      <c r="H13" s="5"/>
      <c r="I13" s="5"/>
      <c r="J13" s="5"/>
      <c r="K13" s="5"/>
      <c r="L13" s="5"/>
      <c r="M13" s="5"/>
      <c r="N13" s="5">
        <v>0.04</v>
      </c>
    </row>
    <row r="14" spans="1:14">
      <c r="A14" s="24" t="s">
        <v>75</v>
      </c>
      <c r="B14" s="5">
        <v>7.0000000000000007E-2</v>
      </c>
      <c r="C14" s="5">
        <v>0.06</v>
      </c>
      <c r="D14" s="5">
        <v>0.08</v>
      </c>
      <c r="E14" s="5">
        <v>0.08</v>
      </c>
      <c r="F14" s="5">
        <v>7.0000000000000007E-2</v>
      </c>
      <c r="G14" s="5">
        <v>0.06</v>
      </c>
      <c r="H14" s="5">
        <v>0.06</v>
      </c>
      <c r="I14" s="5">
        <v>0.06</v>
      </c>
      <c r="J14" s="5">
        <v>7.0000000000000007E-2</v>
      </c>
      <c r="K14" s="5">
        <v>0.06</v>
      </c>
      <c r="L14" s="5">
        <v>0.05</v>
      </c>
      <c r="M14" s="5">
        <v>0.05</v>
      </c>
      <c r="N14" s="5">
        <v>0.08</v>
      </c>
    </row>
    <row r="15" spans="1:14">
      <c r="A15" s="24" t="s">
        <v>63</v>
      </c>
      <c r="B15" s="5">
        <v>0.64</v>
      </c>
      <c r="C15" s="5">
        <v>0.66</v>
      </c>
      <c r="D15" s="5">
        <v>0.66</v>
      </c>
      <c r="E15" s="5">
        <v>0.64</v>
      </c>
      <c r="F15" s="5">
        <v>0.62</v>
      </c>
      <c r="G15" s="5">
        <v>0.6</v>
      </c>
      <c r="H15" s="5">
        <v>0.6</v>
      </c>
      <c r="I15" s="5">
        <v>0.57999999999999996</v>
      </c>
      <c r="J15" s="5">
        <v>0.59</v>
      </c>
      <c r="K15" s="5">
        <v>0.59</v>
      </c>
      <c r="L15" s="5">
        <v>0.59</v>
      </c>
      <c r="M15" s="5">
        <v>0.56000000000000005</v>
      </c>
      <c r="N15" s="5">
        <v>0.66</v>
      </c>
    </row>
    <row r="16" spans="1:14">
      <c r="A16" s="24" t="s">
        <v>96</v>
      </c>
      <c r="B16" s="5"/>
      <c r="C16" s="5"/>
      <c r="D16" s="5"/>
      <c r="E16" s="5"/>
      <c r="F16" s="5"/>
      <c r="G16" s="5">
        <v>0.05</v>
      </c>
      <c r="H16" s="5">
        <v>0.05</v>
      </c>
      <c r="I16" s="5">
        <v>0.05</v>
      </c>
      <c r="J16" s="5">
        <v>0.05</v>
      </c>
      <c r="K16" s="5"/>
      <c r="L16" s="5"/>
      <c r="M16" s="5"/>
      <c r="N16" s="5">
        <v>0.05</v>
      </c>
    </row>
    <row r="17" spans="1:14">
      <c r="A17" s="24" t="s">
        <v>77</v>
      </c>
      <c r="B17" s="5">
        <v>0.08</v>
      </c>
      <c r="C17" s="5">
        <v>0.08</v>
      </c>
      <c r="D17" s="5">
        <v>7.0000000000000007E-2</v>
      </c>
      <c r="E17" s="5">
        <v>7.0000000000000007E-2</v>
      </c>
      <c r="F17" s="5">
        <v>7.0000000000000007E-2</v>
      </c>
      <c r="G17" s="5">
        <v>0.06</v>
      </c>
      <c r="H17" s="5">
        <v>0.06</v>
      </c>
      <c r="I17" s="5">
        <v>0.06</v>
      </c>
      <c r="J17" s="5">
        <v>7.0000000000000007E-2</v>
      </c>
      <c r="K17" s="5">
        <v>7.0000000000000007E-2</v>
      </c>
      <c r="L17" s="5">
        <v>7.0000000000000007E-2</v>
      </c>
      <c r="M17" s="5">
        <v>7.0000000000000007E-2</v>
      </c>
      <c r="N17" s="5">
        <v>0.08</v>
      </c>
    </row>
    <row r="18" spans="1:14">
      <c r="A18" s="24" t="s">
        <v>65</v>
      </c>
      <c r="B18" s="5">
        <v>0.47</v>
      </c>
      <c r="C18" s="5">
        <v>0.48</v>
      </c>
      <c r="D18" s="5">
        <v>0.48</v>
      </c>
      <c r="E18" s="5">
        <v>0.46</v>
      </c>
      <c r="F18" s="5">
        <v>0.44</v>
      </c>
      <c r="G18" s="5">
        <v>0.43</v>
      </c>
      <c r="H18" s="5">
        <v>0.43</v>
      </c>
      <c r="I18" s="5">
        <v>0.41</v>
      </c>
      <c r="J18" s="5">
        <v>0.41</v>
      </c>
      <c r="K18" s="5">
        <v>0.4</v>
      </c>
      <c r="L18" s="5">
        <v>0.42</v>
      </c>
      <c r="M18" s="5">
        <v>0.43</v>
      </c>
      <c r="N18" s="5">
        <v>0.48</v>
      </c>
    </row>
    <row r="19" spans="1:14">
      <c r="A19" s="24" t="s">
        <v>92</v>
      </c>
      <c r="B19" s="5">
        <v>0.05</v>
      </c>
      <c r="C19" s="5">
        <v>0.05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v>0.05</v>
      </c>
    </row>
    <row r="20" spans="1:14">
      <c r="A20" s="24" t="s">
        <v>88</v>
      </c>
      <c r="B20" s="5"/>
      <c r="C20" s="5"/>
      <c r="D20" s="5">
        <v>0.06</v>
      </c>
      <c r="E20" s="5"/>
      <c r="F20" s="5"/>
      <c r="G20" s="5"/>
      <c r="H20" s="5">
        <v>0.05</v>
      </c>
      <c r="I20" s="5">
        <v>0.06</v>
      </c>
      <c r="J20" s="5">
        <v>7.0000000000000007E-2</v>
      </c>
      <c r="K20" s="5">
        <v>7.0000000000000007E-2</v>
      </c>
      <c r="L20" s="5">
        <v>7.0000000000000007E-2</v>
      </c>
      <c r="M20" s="5">
        <v>7.0000000000000007E-2</v>
      </c>
      <c r="N20" s="5">
        <v>7.0000000000000007E-2</v>
      </c>
    </row>
    <row r="21" spans="1:14">
      <c r="A21" s="24" t="s">
        <v>87</v>
      </c>
      <c r="B21" s="5">
        <v>0.05</v>
      </c>
      <c r="C21" s="5">
        <v>0.05</v>
      </c>
      <c r="D21" s="5">
        <v>0.05</v>
      </c>
      <c r="E21" s="5">
        <v>0.04</v>
      </c>
      <c r="F21" s="5"/>
      <c r="G21" s="5"/>
      <c r="H21" s="5"/>
      <c r="I21" s="5"/>
      <c r="J21" s="5"/>
      <c r="K21" s="5"/>
      <c r="L21" s="5"/>
      <c r="M21" s="5"/>
      <c r="N21" s="5">
        <v>0.05</v>
      </c>
    </row>
    <row r="22" spans="1:14">
      <c r="A22" s="24" t="s">
        <v>67</v>
      </c>
      <c r="B22" s="5">
        <v>0.37</v>
      </c>
      <c r="C22" s="5">
        <v>0.37</v>
      </c>
      <c r="D22" s="5">
        <v>0.37</v>
      </c>
      <c r="E22" s="5">
        <v>0.34</v>
      </c>
      <c r="F22" s="5">
        <v>0.34</v>
      </c>
      <c r="G22" s="5">
        <v>0.33</v>
      </c>
      <c r="H22" s="5">
        <v>0.34</v>
      </c>
      <c r="I22" s="5">
        <v>0.34</v>
      </c>
      <c r="J22" s="5">
        <v>0.33</v>
      </c>
      <c r="K22" s="5">
        <v>0.33</v>
      </c>
      <c r="L22" s="5">
        <v>0.33</v>
      </c>
      <c r="M22" s="5">
        <v>0.33</v>
      </c>
      <c r="N22" s="5">
        <v>0.37</v>
      </c>
    </row>
    <row r="23" spans="1:14">
      <c r="A23" s="24" t="s">
        <v>109</v>
      </c>
      <c r="B23" s="5"/>
      <c r="C23" s="5"/>
      <c r="D23" s="5"/>
      <c r="E23" s="5"/>
      <c r="F23" s="5"/>
      <c r="G23" s="5"/>
      <c r="H23" s="5"/>
      <c r="I23" s="5"/>
      <c r="J23" s="5"/>
      <c r="K23" s="5">
        <v>0.04</v>
      </c>
      <c r="L23" s="5"/>
      <c r="M23" s="5"/>
      <c r="N23" s="5">
        <v>0.04</v>
      </c>
    </row>
    <row r="24" spans="1:14">
      <c r="A24" s="24" t="s">
        <v>86</v>
      </c>
      <c r="B24" s="5"/>
      <c r="C24" s="5"/>
      <c r="D24" s="5"/>
      <c r="E24" s="5">
        <v>0.04</v>
      </c>
      <c r="F24" s="5"/>
      <c r="G24" s="5"/>
      <c r="H24" s="5">
        <v>0.04</v>
      </c>
      <c r="I24" s="5">
        <v>0.04</v>
      </c>
      <c r="J24" s="5">
        <v>0.04</v>
      </c>
      <c r="K24" s="5">
        <v>0.04</v>
      </c>
      <c r="L24" s="5">
        <v>0.04</v>
      </c>
      <c r="M24" s="5">
        <v>0.04</v>
      </c>
      <c r="N24" s="5">
        <v>0.04</v>
      </c>
    </row>
    <row r="25" spans="1:14">
      <c r="A25" s="24" t="s">
        <v>78</v>
      </c>
      <c r="B25" s="5">
        <v>7.0000000000000007E-2</v>
      </c>
      <c r="C25" s="5">
        <v>7.0000000000000007E-2</v>
      </c>
      <c r="D25" s="5">
        <v>7.0000000000000007E-2</v>
      </c>
      <c r="E25" s="5">
        <v>0.06</v>
      </c>
      <c r="F25" s="5">
        <v>0.05</v>
      </c>
      <c r="G25" s="5">
        <v>0.05</v>
      </c>
      <c r="H25" s="5">
        <v>0.05</v>
      </c>
      <c r="I25" s="5">
        <v>0.05</v>
      </c>
      <c r="J25" s="5">
        <v>0.05</v>
      </c>
      <c r="K25" s="5">
        <v>0.05</v>
      </c>
      <c r="L25" s="5">
        <v>0.05</v>
      </c>
      <c r="M25" s="5">
        <v>0.05</v>
      </c>
      <c r="N25" s="5">
        <v>7.0000000000000007E-2</v>
      </c>
    </row>
    <row r="26" spans="1:14">
      <c r="A26" s="24" t="s">
        <v>105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7.0000000000000007E-2</v>
      </c>
      <c r="N26" s="5">
        <v>7.0000000000000007E-2</v>
      </c>
    </row>
    <row r="27" spans="1:14">
      <c r="A27" s="24" t="s">
        <v>82</v>
      </c>
      <c r="B27" s="5">
        <v>7.0000000000000007E-2</v>
      </c>
      <c r="C27" s="5">
        <v>7.0000000000000007E-2</v>
      </c>
      <c r="D27" s="5">
        <v>7.0000000000000007E-2</v>
      </c>
      <c r="E27" s="5">
        <v>0.06</v>
      </c>
      <c r="F27" s="5">
        <v>0.05</v>
      </c>
      <c r="G27" s="5">
        <v>0.05</v>
      </c>
      <c r="H27" s="5">
        <v>0.05</v>
      </c>
      <c r="I27" s="5">
        <v>0.06</v>
      </c>
      <c r="J27" s="5">
        <v>7.0000000000000007E-2</v>
      </c>
      <c r="K27" s="5">
        <v>7.0000000000000007E-2</v>
      </c>
      <c r="L27" s="5">
        <v>7.0000000000000007E-2</v>
      </c>
      <c r="M27" s="5"/>
      <c r="N27" s="5">
        <v>7.0000000000000007E-2</v>
      </c>
    </row>
    <row r="28" spans="1:14">
      <c r="A28" s="24" t="s">
        <v>85</v>
      </c>
      <c r="B28" s="5">
        <v>0.06</v>
      </c>
      <c r="C28" s="5">
        <v>0.06</v>
      </c>
      <c r="D28" s="5">
        <v>0.05</v>
      </c>
      <c r="E28" s="5">
        <v>0.04</v>
      </c>
      <c r="F28" s="5">
        <v>0.04</v>
      </c>
      <c r="G28" s="5">
        <v>0.04</v>
      </c>
      <c r="H28" s="5">
        <v>0.04</v>
      </c>
      <c r="I28" s="5"/>
      <c r="J28" s="5">
        <v>0.04</v>
      </c>
      <c r="K28" s="5">
        <v>0.04</v>
      </c>
      <c r="L28" s="5">
        <v>0.04</v>
      </c>
      <c r="M28" s="5"/>
      <c r="N28" s="5">
        <v>0.06</v>
      </c>
    </row>
    <row r="29" spans="1:14">
      <c r="A29" s="24" t="s">
        <v>73</v>
      </c>
      <c r="B29" s="5">
        <v>7.0000000000000007E-2</v>
      </c>
      <c r="C29" s="5">
        <v>7.1999999999999995E-2</v>
      </c>
      <c r="D29" s="5">
        <v>0.09</v>
      </c>
      <c r="E29" s="5">
        <v>0.09</v>
      </c>
      <c r="F29" s="5">
        <v>0.08</v>
      </c>
      <c r="G29" s="5">
        <v>7.0000000000000007E-2</v>
      </c>
      <c r="H29" s="5">
        <v>7.0000000000000007E-2</v>
      </c>
      <c r="I29" s="5">
        <v>7.0000000000000007E-2</v>
      </c>
      <c r="J29" s="5">
        <v>0.08</v>
      </c>
      <c r="K29" s="5">
        <v>7.0000000000000007E-2</v>
      </c>
      <c r="L29" s="5">
        <v>7.0000000000000007E-2</v>
      </c>
      <c r="M29" s="5">
        <v>7.0000000000000007E-2</v>
      </c>
      <c r="N29" s="5">
        <v>0.09</v>
      </c>
    </row>
    <row r="30" spans="1:14">
      <c r="A30" s="24" t="s">
        <v>76</v>
      </c>
      <c r="B30" s="5">
        <v>0.05</v>
      </c>
      <c r="C30" s="5">
        <v>0.05</v>
      </c>
      <c r="D30" s="5">
        <v>7.0000000000000007E-2</v>
      </c>
      <c r="E30" s="5">
        <v>7.0000000000000007E-2</v>
      </c>
      <c r="F30" s="5">
        <v>7.0000000000000007E-2</v>
      </c>
      <c r="G30" s="5">
        <v>7.0000000000000007E-2</v>
      </c>
      <c r="H30" s="5">
        <v>0.06</v>
      </c>
      <c r="I30" s="5">
        <v>7.0000000000000007E-2</v>
      </c>
      <c r="J30" s="5">
        <v>0.08</v>
      </c>
      <c r="K30" s="5">
        <v>0.08</v>
      </c>
      <c r="L30" s="5">
        <v>0.08</v>
      </c>
      <c r="M30" s="5">
        <v>7.0000000000000007E-2</v>
      </c>
      <c r="N30" s="5">
        <v>0.08</v>
      </c>
    </row>
    <row r="31" spans="1:14">
      <c r="A31" s="24" t="s">
        <v>97</v>
      </c>
      <c r="B31" s="5"/>
      <c r="C31" s="5"/>
      <c r="D31" s="5"/>
      <c r="E31" s="5"/>
      <c r="F31" s="5"/>
      <c r="G31" s="5"/>
      <c r="H31" s="5"/>
      <c r="I31" s="5">
        <v>0.04</v>
      </c>
      <c r="J31" s="5">
        <v>0.03</v>
      </c>
      <c r="K31" s="5"/>
      <c r="L31" s="5"/>
      <c r="M31" s="5">
        <v>0.04</v>
      </c>
      <c r="N31" s="5">
        <v>0.04</v>
      </c>
    </row>
    <row r="32" spans="1:14">
      <c r="A32" s="24" t="s">
        <v>84</v>
      </c>
      <c r="B32" s="5">
        <v>0.06</v>
      </c>
      <c r="C32" s="5">
        <v>0.06</v>
      </c>
      <c r="D32" s="5">
        <v>0.06</v>
      </c>
      <c r="E32" s="5">
        <v>0.05</v>
      </c>
      <c r="F32" s="5">
        <v>0.04</v>
      </c>
      <c r="G32" s="5">
        <v>0.04</v>
      </c>
      <c r="H32" s="5">
        <v>0.04</v>
      </c>
      <c r="I32" s="5">
        <v>0.04</v>
      </c>
      <c r="J32" s="5">
        <v>0.05</v>
      </c>
      <c r="K32" s="5">
        <v>0.05</v>
      </c>
      <c r="L32" s="5">
        <v>0.05</v>
      </c>
      <c r="M32" s="5">
        <v>0.05</v>
      </c>
      <c r="N32" s="5">
        <v>0.06</v>
      </c>
    </row>
    <row r="33" spans="1:14">
      <c r="A33" s="24" t="s">
        <v>71</v>
      </c>
      <c r="B33" s="5">
        <v>0.12</v>
      </c>
      <c r="C33" s="5">
        <v>0.12</v>
      </c>
      <c r="D33" s="5">
        <v>0.11</v>
      </c>
      <c r="E33" s="5">
        <v>0.11</v>
      </c>
      <c r="F33" s="5">
        <v>0.11</v>
      </c>
      <c r="G33" s="5">
        <v>0.1</v>
      </c>
      <c r="H33" s="5">
        <v>0.1</v>
      </c>
      <c r="I33" s="5">
        <v>0.1</v>
      </c>
      <c r="J33" s="5">
        <v>0.1</v>
      </c>
      <c r="K33" s="5">
        <v>0.1</v>
      </c>
      <c r="L33" s="5">
        <v>0.11</v>
      </c>
      <c r="M33" s="5">
        <v>0.11</v>
      </c>
      <c r="N33" s="5">
        <v>0.12</v>
      </c>
    </row>
    <row r="34" spans="1:14">
      <c r="A34" s="24" t="s">
        <v>64</v>
      </c>
      <c r="B34" s="5">
        <v>0.56999999999999995</v>
      </c>
      <c r="C34" s="5">
        <v>0.6</v>
      </c>
      <c r="D34" s="5">
        <v>0.61</v>
      </c>
      <c r="E34" s="5">
        <v>0.59</v>
      </c>
      <c r="F34" s="5">
        <v>0.56999999999999995</v>
      </c>
      <c r="G34" s="5">
        <v>0.56999999999999995</v>
      </c>
      <c r="H34" s="5">
        <v>0.55000000000000004</v>
      </c>
      <c r="I34" s="5">
        <v>0.53</v>
      </c>
      <c r="J34" s="5">
        <v>0.54</v>
      </c>
      <c r="K34" s="5">
        <v>0.54</v>
      </c>
      <c r="L34" s="5">
        <v>0.53</v>
      </c>
      <c r="M34" s="5">
        <v>0.52</v>
      </c>
      <c r="N34" s="5">
        <v>0.61</v>
      </c>
    </row>
    <row r="35" spans="1:14">
      <c r="A35" s="24" t="s">
        <v>74</v>
      </c>
      <c r="B35" s="5">
        <v>0.08</v>
      </c>
      <c r="C35" s="5">
        <v>7.0000000000000007E-2</v>
      </c>
      <c r="D35" s="5">
        <v>0.08</v>
      </c>
      <c r="E35" s="5">
        <v>0.08</v>
      </c>
      <c r="F35" s="5">
        <v>0.08</v>
      </c>
      <c r="G35" s="5">
        <v>7.0000000000000007E-2</v>
      </c>
      <c r="H35" s="5">
        <v>0.06</v>
      </c>
      <c r="I35" s="5">
        <v>0.06</v>
      </c>
      <c r="J35" s="5">
        <v>0.05</v>
      </c>
      <c r="K35" s="5">
        <v>0.05</v>
      </c>
      <c r="L35" s="5">
        <v>0.05</v>
      </c>
      <c r="M35" s="5">
        <v>0.04</v>
      </c>
      <c r="N35" s="5">
        <v>0.08</v>
      </c>
    </row>
    <row r="36" spans="1:14">
      <c r="A36" s="24" t="s">
        <v>69</v>
      </c>
      <c r="B36" s="5">
        <v>0.14000000000000001</v>
      </c>
      <c r="C36" s="5">
        <v>0.15</v>
      </c>
      <c r="D36" s="5">
        <v>0.15</v>
      </c>
      <c r="E36" s="5">
        <v>0.13</v>
      </c>
      <c r="F36" s="5">
        <v>0.12</v>
      </c>
      <c r="G36" s="5">
        <v>0.11</v>
      </c>
      <c r="H36" s="5">
        <v>0.1</v>
      </c>
      <c r="I36" s="5">
        <v>0.1</v>
      </c>
      <c r="J36" s="5">
        <v>0.11</v>
      </c>
      <c r="K36" s="5">
        <v>0.11</v>
      </c>
      <c r="L36" s="5">
        <v>0.11</v>
      </c>
      <c r="M36" s="5">
        <v>0.11</v>
      </c>
      <c r="N36" s="5">
        <v>0.15</v>
      </c>
    </row>
    <row r="37" spans="1:14">
      <c r="A37" s="24" t="s">
        <v>83</v>
      </c>
      <c r="B37" s="5"/>
      <c r="C37" s="5"/>
      <c r="D37" s="5">
        <v>0.05</v>
      </c>
      <c r="E37" s="5">
        <v>0.05</v>
      </c>
      <c r="F37" s="5">
        <v>0.04</v>
      </c>
      <c r="G37" s="5">
        <v>0.04</v>
      </c>
      <c r="H37" s="5"/>
      <c r="I37" s="5"/>
      <c r="J37" s="5"/>
      <c r="K37" s="5"/>
      <c r="L37" s="5"/>
      <c r="M37" s="5"/>
      <c r="N37" s="5">
        <v>0.05</v>
      </c>
    </row>
    <row r="38" spans="1:14">
      <c r="A38" s="24" t="s">
        <v>94</v>
      </c>
      <c r="B38" s="5"/>
      <c r="C38" s="5"/>
      <c r="D38" s="5"/>
      <c r="E38" s="5"/>
      <c r="F38" s="5">
        <v>0.04</v>
      </c>
      <c r="G38" s="5"/>
      <c r="H38" s="5"/>
      <c r="I38" s="5"/>
      <c r="J38" s="5"/>
      <c r="K38" s="5"/>
      <c r="L38" s="5"/>
      <c r="M38" s="5"/>
      <c r="N38" s="5">
        <v>0.04</v>
      </c>
    </row>
    <row r="39" spans="1:14">
      <c r="A39" s="24" t="s">
        <v>66</v>
      </c>
      <c r="B39" s="5">
        <v>0.4</v>
      </c>
      <c r="C39" s="5">
        <v>0.4</v>
      </c>
      <c r="D39" s="5">
        <v>0.4</v>
      </c>
      <c r="E39" s="5">
        <v>0.38</v>
      </c>
      <c r="F39" s="5">
        <v>0.36</v>
      </c>
      <c r="G39" s="5">
        <v>0.35</v>
      </c>
      <c r="H39" s="5">
        <v>0.35</v>
      </c>
      <c r="I39" s="5">
        <v>0.35</v>
      </c>
      <c r="J39" s="5"/>
      <c r="K39" s="5">
        <v>0.34</v>
      </c>
      <c r="L39" s="5">
        <v>0.33</v>
      </c>
      <c r="M39" s="5">
        <v>0.33</v>
      </c>
      <c r="N39" s="5">
        <v>0.4</v>
      </c>
    </row>
    <row r="40" spans="1:14">
      <c r="A40" s="24" t="s">
        <v>111</v>
      </c>
      <c r="B40" s="5"/>
      <c r="C40" s="5"/>
      <c r="D40" s="5"/>
      <c r="E40" s="5"/>
      <c r="F40" s="5"/>
      <c r="G40" s="5"/>
      <c r="H40" s="5"/>
      <c r="I40" s="5"/>
      <c r="J40" s="5">
        <v>0.34</v>
      </c>
      <c r="K40" s="5"/>
      <c r="L40" s="5"/>
      <c r="M40" s="5"/>
      <c r="N40" s="5">
        <v>0.34</v>
      </c>
    </row>
    <row r="41" spans="1:14">
      <c r="A41" s="24" t="s">
        <v>68</v>
      </c>
      <c r="B41" s="5">
        <v>0.26</v>
      </c>
      <c r="C41" s="5">
        <v>0.28000000000000003</v>
      </c>
      <c r="D41" s="5">
        <v>0.28999999999999998</v>
      </c>
      <c r="E41" s="5">
        <v>0.27</v>
      </c>
      <c r="F41" s="5">
        <v>0.26</v>
      </c>
      <c r="G41" s="5">
        <v>0.26</v>
      </c>
      <c r="H41" s="5">
        <v>0.25</v>
      </c>
      <c r="I41" s="5">
        <v>0.26</v>
      </c>
      <c r="J41" s="5">
        <v>0.25</v>
      </c>
      <c r="K41" s="5">
        <v>0.25</v>
      </c>
      <c r="L41" s="5">
        <v>0.26</v>
      </c>
      <c r="M41" s="5">
        <v>0.27</v>
      </c>
      <c r="N41" s="5">
        <v>0.28999999999999998</v>
      </c>
    </row>
    <row r="42" spans="1:14">
      <c r="A42" s="24" t="s">
        <v>119</v>
      </c>
      <c r="B42" s="5">
        <v>0.64</v>
      </c>
      <c r="C42" s="5">
        <v>0.66</v>
      </c>
      <c r="D42" s="5">
        <v>0.66</v>
      </c>
      <c r="E42" s="5">
        <v>0.64</v>
      </c>
      <c r="F42" s="5">
        <v>0.62</v>
      </c>
      <c r="G42" s="5">
        <v>0.6</v>
      </c>
      <c r="H42" s="5">
        <v>0.6</v>
      </c>
      <c r="I42" s="5">
        <v>0.57999999999999996</v>
      </c>
      <c r="J42" s="5">
        <v>0.59</v>
      </c>
      <c r="K42" s="5">
        <v>0.59</v>
      </c>
      <c r="L42" s="5">
        <v>0.59</v>
      </c>
      <c r="M42" s="5">
        <v>0.56000000000000005</v>
      </c>
      <c r="N42" s="5">
        <v>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B1:O304"/>
  <sheetViews>
    <sheetView workbookViewId="0">
      <selection activeCell="C304" sqref="C304"/>
    </sheetView>
  </sheetViews>
  <sheetFormatPr defaultRowHeight="15"/>
  <cols>
    <col min="1" max="1" width="6.28515625" customWidth="1"/>
    <col min="2" max="2" width="27.7109375" customWidth="1"/>
    <col min="4" max="4" width="12.42578125" customWidth="1"/>
    <col min="5" max="5" width="10.7109375" customWidth="1"/>
    <col min="15" max="15" width="18.42578125" customWidth="1"/>
  </cols>
  <sheetData>
    <row r="1" spans="2:15">
      <c r="B1" t="s">
        <v>115</v>
      </c>
    </row>
    <row r="3" spans="2:15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15">
      <c r="B4" s="18" t="s">
        <v>114</v>
      </c>
      <c r="C4" t="s">
        <v>116</v>
      </c>
      <c r="D4" s="6" t="s">
        <v>117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6"/>
    </row>
    <row r="5" spans="2:15">
      <c r="B5" t="s">
        <v>63</v>
      </c>
      <c r="C5" s="5">
        <v>0.64</v>
      </c>
      <c r="D5" s="6">
        <v>41275</v>
      </c>
    </row>
    <row r="6" spans="2:15">
      <c r="B6" t="s">
        <v>64</v>
      </c>
      <c r="C6" s="5">
        <v>0.56999999999999995</v>
      </c>
      <c r="D6" s="6">
        <v>41275</v>
      </c>
    </row>
    <row r="7" spans="2:15">
      <c r="B7" t="s">
        <v>65</v>
      </c>
      <c r="C7" s="5">
        <v>0.47</v>
      </c>
      <c r="D7" s="6">
        <v>41275</v>
      </c>
    </row>
    <row r="8" spans="2:15">
      <c r="B8" t="s">
        <v>66</v>
      </c>
      <c r="C8" s="5">
        <v>0.4</v>
      </c>
      <c r="D8" s="6">
        <v>41275</v>
      </c>
    </row>
    <row r="9" spans="2:15">
      <c r="B9" t="s">
        <v>67</v>
      </c>
      <c r="C9" s="5">
        <v>0.37</v>
      </c>
      <c r="D9" s="6">
        <v>41275</v>
      </c>
    </row>
    <row r="10" spans="2:15">
      <c r="B10" t="s">
        <v>68</v>
      </c>
      <c r="C10" s="5">
        <v>0.26</v>
      </c>
      <c r="D10" s="6">
        <v>41275</v>
      </c>
    </row>
    <row r="11" spans="2:15">
      <c r="B11" t="s">
        <v>69</v>
      </c>
      <c r="C11" s="5">
        <v>0.14000000000000001</v>
      </c>
      <c r="D11" s="6">
        <v>41275</v>
      </c>
    </row>
    <row r="12" spans="2:15">
      <c r="B12" t="s">
        <v>70</v>
      </c>
      <c r="C12" s="5">
        <v>0.13</v>
      </c>
      <c r="D12" s="6">
        <v>41275</v>
      </c>
    </row>
    <row r="13" spans="2:15">
      <c r="B13" t="s">
        <v>71</v>
      </c>
      <c r="C13" s="5">
        <v>0.12</v>
      </c>
      <c r="D13" s="6">
        <v>41275</v>
      </c>
    </row>
    <row r="14" spans="2:15">
      <c r="B14" t="s">
        <v>72</v>
      </c>
      <c r="C14" s="5">
        <v>0.11</v>
      </c>
      <c r="D14" s="6">
        <v>41275</v>
      </c>
    </row>
    <row r="15" spans="2:15">
      <c r="B15" t="s">
        <v>77</v>
      </c>
      <c r="C15" s="5">
        <v>0.08</v>
      </c>
      <c r="D15" s="6">
        <v>41275</v>
      </c>
    </row>
    <row r="16" spans="2:15">
      <c r="B16" t="s">
        <v>74</v>
      </c>
      <c r="C16" s="5">
        <v>0.08</v>
      </c>
      <c r="D16" s="6">
        <v>41275</v>
      </c>
    </row>
    <row r="17" spans="2:4">
      <c r="B17" t="s">
        <v>82</v>
      </c>
      <c r="C17" s="5">
        <v>7.0000000000000007E-2</v>
      </c>
      <c r="D17" s="6">
        <v>41275</v>
      </c>
    </row>
    <row r="18" spans="2:4">
      <c r="B18" t="s">
        <v>73</v>
      </c>
      <c r="C18" s="5">
        <v>7.0000000000000007E-2</v>
      </c>
      <c r="D18" s="6">
        <v>41275</v>
      </c>
    </row>
    <row r="19" spans="2:4">
      <c r="B19" t="s">
        <v>78</v>
      </c>
      <c r="C19" s="5">
        <v>7.0000000000000007E-2</v>
      </c>
      <c r="D19" s="6">
        <v>41275</v>
      </c>
    </row>
    <row r="20" spans="2:4">
      <c r="B20" t="s">
        <v>79</v>
      </c>
      <c r="C20" s="5">
        <v>7.0000000000000007E-2</v>
      </c>
      <c r="D20" s="6">
        <v>41275</v>
      </c>
    </row>
    <row r="21" spans="2:4">
      <c r="B21" t="s">
        <v>75</v>
      </c>
      <c r="C21" s="5">
        <v>7.0000000000000007E-2</v>
      </c>
      <c r="D21" s="6">
        <v>41275</v>
      </c>
    </row>
    <row r="22" spans="2:4">
      <c r="B22" t="s">
        <v>81</v>
      </c>
      <c r="C22" s="5">
        <v>0.06</v>
      </c>
      <c r="D22" s="6">
        <v>41275</v>
      </c>
    </row>
    <row r="23" spans="2:4">
      <c r="B23" t="s">
        <v>84</v>
      </c>
      <c r="C23" s="5">
        <v>0.06</v>
      </c>
      <c r="D23" s="6">
        <v>41275</v>
      </c>
    </row>
    <row r="24" spans="2:4">
      <c r="B24" t="s">
        <v>85</v>
      </c>
      <c r="C24" s="5">
        <v>0.06</v>
      </c>
      <c r="D24" s="6">
        <v>41275</v>
      </c>
    </row>
    <row r="25" spans="2:4">
      <c r="B25" t="s">
        <v>91</v>
      </c>
      <c r="C25" s="5">
        <v>0.05</v>
      </c>
      <c r="D25" s="6">
        <v>41275</v>
      </c>
    </row>
    <row r="26" spans="2:4">
      <c r="B26" t="s">
        <v>76</v>
      </c>
      <c r="C26" s="5">
        <v>0.05</v>
      </c>
      <c r="D26" s="6">
        <v>41275</v>
      </c>
    </row>
    <row r="27" spans="2:4">
      <c r="B27" t="s">
        <v>80</v>
      </c>
      <c r="C27" s="5">
        <v>0.05</v>
      </c>
      <c r="D27" s="6">
        <v>41275</v>
      </c>
    </row>
    <row r="28" spans="2:4">
      <c r="B28" t="s">
        <v>92</v>
      </c>
      <c r="C28" s="5">
        <v>0.05</v>
      </c>
      <c r="D28" s="6">
        <v>41275</v>
      </c>
    </row>
    <row r="29" spans="2:4" ht="15.75" thickBot="1">
      <c r="B29" t="s">
        <v>87</v>
      </c>
      <c r="C29" s="5">
        <v>0.05</v>
      </c>
      <c r="D29" s="6">
        <v>41275</v>
      </c>
    </row>
    <row r="30" spans="2:4" ht="15.75" thickBot="1">
      <c r="B30" s="11" t="s">
        <v>63</v>
      </c>
      <c r="C30" s="12">
        <v>0.66</v>
      </c>
      <c r="D30" s="6">
        <v>41306</v>
      </c>
    </row>
    <row r="31" spans="2:4" ht="15.75" thickBot="1">
      <c r="B31" s="11" t="s">
        <v>64</v>
      </c>
      <c r="C31" s="12">
        <v>0.6</v>
      </c>
      <c r="D31" s="6">
        <v>41306</v>
      </c>
    </row>
    <row r="32" spans="2:4" ht="15.75" thickBot="1">
      <c r="B32" s="11" t="s">
        <v>65</v>
      </c>
      <c r="C32" s="12">
        <v>0.48</v>
      </c>
      <c r="D32" s="6">
        <v>41306</v>
      </c>
    </row>
    <row r="33" spans="2:4" ht="15.75" thickBot="1">
      <c r="B33" s="11" t="s">
        <v>66</v>
      </c>
      <c r="C33" s="12">
        <v>0.4</v>
      </c>
      <c r="D33" s="6">
        <v>41306</v>
      </c>
    </row>
    <row r="34" spans="2:4" ht="15.75" thickBot="1">
      <c r="B34" s="11" t="s">
        <v>67</v>
      </c>
      <c r="C34" s="12">
        <v>0.37</v>
      </c>
      <c r="D34" s="6">
        <v>41306</v>
      </c>
    </row>
    <row r="35" spans="2:4" ht="15.75" thickBot="1">
      <c r="B35" s="11" t="s">
        <v>68</v>
      </c>
      <c r="C35" s="12">
        <v>0.28000000000000003</v>
      </c>
      <c r="D35" s="6">
        <v>41306</v>
      </c>
    </row>
    <row r="36" spans="2:4" ht="15.75" thickBot="1">
      <c r="B36" s="11" t="s">
        <v>69</v>
      </c>
      <c r="C36" s="12">
        <v>0.15</v>
      </c>
      <c r="D36" s="6">
        <v>41306</v>
      </c>
    </row>
    <row r="37" spans="2:4" ht="15.75" thickBot="1">
      <c r="B37" s="11" t="s">
        <v>70</v>
      </c>
      <c r="C37" s="12">
        <v>0.13</v>
      </c>
      <c r="D37" s="6">
        <v>41306</v>
      </c>
    </row>
    <row r="38" spans="2:4" ht="15.75" thickBot="1">
      <c r="B38" s="11" t="s">
        <v>71</v>
      </c>
      <c r="C38" s="12">
        <v>0.12</v>
      </c>
      <c r="D38" s="6">
        <v>41306</v>
      </c>
    </row>
    <row r="39" spans="2:4" ht="15.75" thickBot="1">
      <c r="B39" s="11" t="s">
        <v>72</v>
      </c>
      <c r="C39" s="12">
        <v>0.11</v>
      </c>
      <c r="D39" s="6">
        <v>41306</v>
      </c>
    </row>
    <row r="40" spans="2:4" ht="15.75" thickBot="1">
      <c r="B40" s="11" t="s">
        <v>77</v>
      </c>
      <c r="C40" s="12">
        <v>0.08</v>
      </c>
      <c r="D40" s="6">
        <v>41306</v>
      </c>
    </row>
    <row r="41" spans="2:4" ht="15.75" thickBot="1">
      <c r="B41" s="11" t="s">
        <v>74</v>
      </c>
      <c r="C41" s="12">
        <v>7.0000000000000007E-2</v>
      </c>
      <c r="D41" s="6">
        <v>41306</v>
      </c>
    </row>
    <row r="42" spans="2:4" ht="15.75" thickBot="1">
      <c r="B42" s="11" t="s">
        <v>82</v>
      </c>
      <c r="C42" s="12">
        <v>7.0000000000000007E-2</v>
      </c>
      <c r="D42" s="6">
        <v>41306</v>
      </c>
    </row>
    <row r="43" spans="2:4" ht="15.75" thickBot="1">
      <c r="B43" s="11" t="s">
        <v>73</v>
      </c>
      <c r="C43" s="12">
        <v>7.1999999999999995E-2</v>
      </c>
      <c r="D43" s="6">
        <v>41306</v>
      </c>
    </row>
    <row r="44" spans="2:4" ht="15.75" thickBot="1">
      <c r="B44" s="11" t="s">
        <v>78</v>
      </c>
      <c r="C44" s="12">
        <v>7.0000000000000007E-2</v>
      </c>
      <c r="D44" s="6">
        <v>41306</v>
      </c>
    </row>
    <row r="45" spans="2:4" ht="15.75" thickBot="1">
      <c r="B45" s="11" t="s">
        <v>79</v>
      </c>
      <c r="C45" s="12">
        <v>0.06</v>
      </c>
      <c r="D45" s="6">
        <v>41306</v>
      </c>
    </row>
    <row r="46" spans="2:4" ht="15.75" thickBot="1">
      <c r="B46" s="11" t="s">
        <v>75</v>
      </c>
      <c r="C46" s="12">
        <v>0.06</v>
      </c>
      <c r="D46" s="6">
        <v>41306</v>
      </c>
    </row>
    <row r="47" spans="2:4" ht="15.75" thickBot="1">
      <c r="B47" s="11" t="s">
        <v>81</v>
      </c>
      <c r="C47" s="12">
        <v>0.06</v>
      </c>
      <c r="D47" s="6">
        <v>41306</v>
      </c>
    </row>
    <row r="48" spans="2:4" ht="15.75" thickBot="1">
      <c r="B48" s="11" t="s">
        <v>84</v>
      </c>
      <c r="C48" s="12">
        <v>0.06</v>
      </c>
      <c r="D48" s="6">
        <v>41306</v>
      </c>
    </row>
    <row r="49" spans="2:4" ht="15.75" thickBot="1">
      <c r="B49" s="11" t="s">
        <v>85</v>
      </c>
      <c r="C49" s="12">
        <v>0.06</v>
      </c>
      <c r="D49" s="6">
        <v>41306</v>
      </c>
    </row>
    <row r="50" spans="2:4" ht="15.75" thickBot="1">
      <c r="B50" s="11" t="s">
        <v>91</v>
      </c>
      <c r="C50" s="12">
        <v>0.05</v>
      </c>
      <c r="D50" s="6">
        <v>41306</v>
      </c>
    </row>
    <row r="51" spans="2:4" ht="15.75" thickBot="1">
      <c r="B51" s="11" t="s">
        <v>76</v>
      </c>
      <c r="C51" s="12">
        <v>0.05</v>
      </c>
      <c r="D51" s="6">
        <v>41306</v>
      </c>
    </row>
    <row r="52" spans="2:4" ht="15.75" thickBot="1">
      <c r="B52" s="11" t="s">
        <v>80</v>
      </c>
      <c r="C52" s="12">
        <v>0.05</v>
      </c>
      <c r="D52" s="6">
        <v>41306</v>
      </c>
    </row>
    <row r="53" spans="2:4" ht="15.75" thickBot="1">
      <c r="B53" s="11" t="s">
        <v>92</v>
      </c>
      <c r="C53" s="12">
        <v>0.05</v>
      </c>
      <c r="D53" s="6">
        <v>41306</v>
      </c>
    </row>
    <row r="54" spans="2:4" ht="15.75" thickBot="1">
      <c r="B54" s="13" t="s">
        <v>87</v>
      </c>
      <c r="C54" s="14">
        <v>0.05</v>
      </c>
      <c r="D54" s="6">
        <v>41306</v>
      </c>
    </row>
    <row r="55" spans="2:4" ht="15.75" thickBot="1">
      <c r="B55" s="7" t="s">
        <v>63</v>
      </c>
      <c r="C55" s="8">
        <v>0.66</v>
      </c>
      <c r="D55" s="6">
        <v>41334</v>
      </c>
    </row>
    <row r="56" spans="2:4" ht="15.75" thickBot="1">
      <c r="B56" s="7" t="s">
        <v>64</v>
      </c>
      <c r="C56" s="8">
        <v>0.61</v>
      </c>
      <c r="D56" s="6">
        <v>41334</v>
      </c>
    </row>
    <row r="57" spans="2:4" ht="15.75" thickBot="1">
      <c r="B57" s="7" t="s">
        <v>65</v>
      </c>
      <c r="C57" s="8">
        <v>0.48</v>
      </c>
      <c r="D57" s="6">
        <v>41334</v>
      </c>
    </row>
    <row r="58" spans="2:4" ht="15.75" thickBot="1">
      <c r="B58" s="7" t="s">
        <v>66</v>
      </c>
      <c r="C58" s="8">
        <v>0.4</v>
      </c>
      <c r="D58" s="6">
        <v>41334</v>
      </c>
    </row>
    <row r="59" spans="2:4" ht="15.75" thickBot="1">
      <c r="B59" s="7" t="s">
        <v>67</v>
      </c>
      <c r="C59" s="8">
        <v>0.37</v>
      </c>
      <c r="D59" s="6">
        <v>41334</v>
      </c>
    </row>
    <row r="60" spans="2:4" ht="15.75" thickBot="1">
      <c r="B60" s="7" t="s">
        <v>68</v>
      </c>
      <c r="C60" s="8">
        <v>0.28999999999999998</v>
      </c>
      <c r="D60" s="6">
        <v>41334</v>
      </c>
    </row>
    <row r="61" spans="2:4" ht="15.75" thickBot="1">
      <c r="B61" s="7" t="s">
        <v>69</v>
      </c>
      <c r="C61" s="8">
        <v>0.15</v>
      </c>
      <c r="D61" s="6">
        <v>41334</v>
      </c>
    </row>
    <row r="62" spans="2:4" ht="15.75" thickBot="1">
      <c r="B62" s="7" t="s">
        <v>70</v>
      </c>
      <c r="C62" s="8">
        <v>0.14000000000000001</v>
      </c>
      <c r="D62" s="6">
        <v>41334</v>
      </c>
    </row>
    <row r="63" spans="2:4" ht="15.75" thickBot="1">
      <c r="B63" s="7" t="s">
        <v>72</v>
      </c>
      <c r="C63" s="8">
        <v>0.11</v>
      </c>
      <c r="D63" s="6">
        <v>41334</v>
      </c>
    </row>
    <row r="64" spans="2:4" ht="15.75" thickBot="1">
      <c r="B64" s="7" t="s">
        <v>71</v>
      </c>
      <c r="C64" s="8">
        <v>0.11</v>
      </c>
      <c r="D64" s="6">
        <v>41334</v>
      </c>
    </row>
    <row r="65" spans="2:4" ht="15.75" thickBot="1">
      <c r="B65" s="7" t="s">
        <v>73</v>
      </c>
      <c r="C65" s="8">
        <v>0.09</v>
      </c>
      <c r="D65" s="6">
        <v>41334</v>
      </c>
    </row>
    <row r="66" spans="2:4" ht="15.75" thickBot="1">
      <c r="B66" s="7" t="s">
        <v>75</v>
      </c>
      <c r="C66" s="8">
        <v>0.08</v>
      </c>
      <c r="D66" s="6">
        <v>41334</v>
      </c>
    </row>
    <row r="67" spans="2:4" ht="15.75" thickBot="1">
      <c r="B67" s="7" t="s">
        <v>74</v>
      </c>
      <c r="C67" s="8">
        <v>0.08</v>
      </c>
      <c r="D67" s="6">
        <v>41334</v>
      </c>
    </row>
    <row r="68" spans="2:4" ht="15.75" thickBot="1">
      <c r="B68" s="7" t="s">
        <v>77</v>
      </c>
      <c r="C68" s="8">
        <v>7.0000000000000007E-2</v>
      </c>
      <c r="D68" s="6">
        <v>41334</v>
      </c>
    </row>
    <row r="69" spans="2:4" ht="15.75" thickBot="1">
      <c r="B69" s="7" t="s">
        <v>82</v>
      </c>
      <c r="C69" s="8">
        <v>7.0000000000000007E-2</v>
      </c>
      <c r="D69" s="6">
        <v>41334</v>
      </c>
    </row>
    <row r="70" spans="2:4" ht="15.75" thickBot="1">
      <c r="B70" s="7" t="s">
        <v>76</v>
      </c>
      <c r="C70" s="8">
        <v>7.0000000000000007E-2</v>
      </c>
      <c r="D70" s="6">
        <v>41334</v>
      </c>
    </row>
    <row r="71" spans="2:4" ht="15.75" thickBot="1">
      <c r="B71" s="7" t="s">
        <v>78</v>
      </c>
      <c r="C71" s="8">
        <v>7.0000000000000007E-2</v>
      </c>
      <c r="D71" s="6">
        <v>41334</v>
      </c>
    </row>
    <row r="72" spans="2:4" ht="15.75" thickBot="1">
      <c r="B72" s="7" t="s">
        <v>80</v>
      </c>
      <c r="C72" s="8">
        <v>7.0000000000000007E-2</v>
      </c>
      <c r="D72" s="6">
        <v>41334</v>
      </c>
    </row>
    <row r="73" spans="2:4" ht="15.75" thickBot="1">
      <c r="B73" s="7" t="s">
        <v>79</v>
      </c>
      <c r="C73" s="8">
        <v>0.06</v>
      </c>
      <c r="D73" s="6">
        <v>41334</v>
      </c>
    </row>
    <row r="74" spans="2:4" ht="15.75" thickBot="1">
      <c r="B74" s="7" t="s">
        <v>81</v>
      </c>
      <c r="C74" s="8">
        <v>0.06</v>
      </c>
      <c r="D74" s="6">
        <v>41334</v>
      </c>
    </row>
    <row r="75" spans="2:4" ht="15.75" thickBot="1">
      <c r="B75" s="7" t="s">
        <v>84</v>
      </c>
      <c r="C75" s="8">
        <v>0.06</v>
      </c>
      <c r="D75" s="6">
        <v>41334</v>
      </c>
    </row>
    <row r="76" spans="2:4" ht="15.75" thickBot="1">
      <c r="B76" s="7" t="s">
        <v>88</v>
      </c>
      <c r="C76" s="8">
        <v>0.06</v>
      </c>
      <c r="D76" s="6">
        <v>41334</v>
      </c>
    </row>
    <row r="77" spans="2:4" ht="15.75" thickBot="1">
      <c r="B77" s="7" t="s">
        <v>85</v>
      </c>
      <c r="C77" s="8">
        <v>0.05</v>
      </c>
      <c r="D77" s="6">
        <v>41334</v>
      </c>
    </row>
    <row r="78" spans="2:4" ht="15.75" thickBot="1">
      <c r="B78" s="7" t="s">
        <v>83</v>
      </c>
      <c r="C78" s="8">
        <v>0.05</v>
      </c>
      <c r="D78" s="6">
        <v>41334</v>
      </c>
    </row>
    <row r="79" spans="2:4" ht="15.75" thickBot="1">
      <c r="B79" s="9" t="s">
        <v>87</v>
      </c>
      <c r="C79" s="10">
        <v>0.05</v>
      </c>
      <c r="D79" s="6">
        <v>41334</v>
      </c>
    </row>
    <row r="80" spans="2:4">
      <c r="B80" t="s">
        <v>63</v>
      </c>
      <c r="C80" s="5">
        <v>0.64</v>
      </c>
      <c r="D80" s="6">
        <v>41365</v>
      </c>
    </row>
    <row r="81" spans="2:4">
      <c r="B81" t="s">
        <v>64</v>
      </c>
      <c r="C81" s="5">
        <v>0.59</v>
      </c>
      <c r="D81" s="6">
        <v>41365</v>
      </c>
    </row>
    <row r="82" spans="2:4">
      <c r="B82" t="s">
        <v>65</v>
      </c>
      <c r="C82" s="5">
        <v>0.46</v>
      </c>
      <c r="D82" s="6">
        <v>41365</v>
      </c>
    </row>
    <row r="83" spans="2:4">
      <c r="B83" t="s">
        <v>66</v>
      </c>
      <c r="C83" s="5">
        <v>0.38</v>
      </c>
      <c r="D83" s="6">
        <v>41365</v>
      </c>
    </row>
    <row r="84" spans="2:4">
      <c r="B84" t="s">
        <v>67</v>
      </c>
      <c r="C84" s="5">
        <v>0.34</v>
      </c>
      <c r="D84" s="6">
        <v>41365</v>
      </c>
    </row>
    <row r="85" spans="2:4">
      <c r="B85" t="s">
        <v>68</v>
      </c>
      <c r="C85" s="5">
        <v>0.27</v>
      </c>
      <c r="D85" s="6">
        <v>41365</v>
      </c>
    </row>
    <row r="86" spans="2:4">
      <c r="B86" t="s">
        <v>69</v>
      </c>
      <c r="C86" s="5">
        <v>0.13</v>
      </c>
      <c r="D86" s="6">
        <v>41365</v>
      </c>
    </row>
    <row r="87" spans="2:4">
      <c r="B87" t="s">
        <v>70</v>
      </c>
      <c r="C87" s="5">
        <v>0.13</v>
      </c>
      <c r="D87" s="6">
        <v>41365</v>
      </c>
    </row>
    <row r="88" spans="2:4">
      <c r="B88" t="s">
        <v>71</v>
      </c>
      <c r="C88" s="5">
        <v>0.11</v>
      </c>
      <c r="D88" s="6">
        <v>41365</v>
      </c>
    </row>
    <row r="89" spans="2:4">
      <c r="B89" t="s">
        <v>72</v>
      </c>
      <c r="C89" s="5">
        <v>0.11</v>
      </c>
      <c r="D89" s="6">
        <v>41365</v>
      </c>
    </row>
    <row r="90" spans="2:4">
      <c r="B90" t="s">
        <v>73</v>
      </c>
      <c r="C90" s="5">
        <v>0.09</v>
      </c>
      <c r="D90" s="6">
        <v>41365</v>
      </c>
    </row>
    <row r="91" spans="2:4">
      <c r="B91" t="s">
        <v>74</v>
      </c>
      <c r="C91" s="5">
        <v>0.08</v>
      </c>
      <c r="D91" s="6">
        <v>41365</v>
      </c>
    </row>
    <row r="92" spans="2:4">
      <c r="B92" t="s">
        <v>75</v>
      </c>
      <c r="C92" s="5">
        <v>0.08</v>
      </c>
      <c r="D92" s="6">
        <v>41365</v>
      </c>
    </row>
    <row r="93" spans="2:4">
      <c r="B93" t="s">
        <v>76</v>
      </c>
      <c r="C93" s="5">
        <v>7.0000000000000007E-2</v>
      </c>
      <c r="D93" s="6">
        <v>41365</v>
      </c>
    </row>
    <row r="94" spans="2:4">
      <c r="B94" t="s">
        <v>77</v>
      </c>
      <c r="C94" s="5">
        <v>7.0000000000000007E-2</v>
      </c>
      <c r="D94" s="6">
        <v>41365</v>
      </c>
    </row>
    <row r="95" spans="2:4">
      <c r="B95" t="s">
        <v>78</v>
      </c>
      <c r="C95" s="5">
        <v>0.06</v>
      </c>
      <c r="D95" s="6">
        <v>41365</v>
      </c>
    </row>
    <row r="96" spans="2:4">
      <c r="B96" t="s">
        <v>79</v>
      </c>
      <c r="C96" s="5">
        <v>0.06</v>
      </c>
      <c r="D96" s="6">
        <v>41365</v>
      </c>
    </row>
    <row r="97" spans="2:4">
      <c r="B97" t="s">
        <v>80</v>
      </c>
      <c r="C97" s="5">
        <v>0.06</v>
      </c>
      <c r="D97" s="6">
        <v>41365</v>
      </c>
    </row>
    <row r="98" spans="2:4">
      <c r="B98" t="s">
        <v>81</v>
      </c>
      <c r="C98" s="5">
        <v>0.06</v>
      </c>
      <c r="D98" s="6">
        <v>41365</v>
      </c>
    </row>
    <row r="99" spans="2:4">
      <c r="B99" t="s">
        <v>82</v>
      </c>
      <c r="C99" s="5">
        <v>0.06</v>
      </c>
      <c r="D99" s="6">
        <v>41365</v>
      </c>
    </row>
    <row r="100" spans="2:4">
      <c r="B100" t="s">
        <v>83</v>
      </c>
      <c r="C100" s="5">
        <v>0.05</v>
      </c>
      <c r="D100" s="6">
        <v>41365</v>
      </c>
    </row>
    <row r="101" spans="2:4">
      <c r="B101" t="s">
        <v>84</v>
      </c>
      <c r="C101" s="5">
        <v>0.05</v>
      </c>
      <c r="D101" s="6">
        <v>41365</v>
      </c>
    </row>
    <row r="102" spans="2:4">
      <c r="B102" t="s">
        <v>85</v>
      </c>
      <c r="C102" s="5">
        <v>0.04</v>
      </c>
      <c r="D102" s="6">
        <v>41365</v>
      </c>
    </row>
    <row r="103" spans="2:4">
      <c r="B103" t="s">
        <v>86</v>
      </c>
      <c r="C103" s="5">
        <v>0.04</v>
      </c>
      <c r="D103" s="6">
        <v>41365</v>
      </c>
    </row>
    <row r="104" spans="2:4">
      <c r="B104" t="s">
        <v>87</v>
      </c>
      <c r="C104" s="5">
        <v>0.04</v>
      </c>
      <c r="D104" s="6">
        <v>41365</v>
      </c>
    </row>
    <row r="105" spans="2:4">
      <c r="B105" t="s">
        <v>63</v>
      </c>
      <c r="C105" s="5">
        <v>0.62</v>
      </c>
      <c r="D105" s="6">
        <v>41395</v>
      </c>
    </row>
    <row r="106" spans="2:4">
      <c r="B106" t="s">
        <v>64</v>
      </c>
      <c r="C106" s="5">
        <v>0.56999999999999995</v>
      </c>
      <c r="D106" s="6">
        <v>41395</v>
      </c>
    </row>
    <row r="107" spans="2:4">
      <c r="B107" t="s">
        <v>65</v>
      </c>
      <c r="C107" s="5">
        <v>0.44</v>
      </c>
      <c r="D107" s="6">
        <v>41395</v>
      </c>
    </row>
    <row r="108" spans="2:4">
      <c r="B108" t="s">
        <v>66</v>
      </c>
      <c r="C108" s="5">
        <v>0.36</v>
      </c>
      <c r="D108" s="6">
        <v>41395</v>
      </c>
    </row>
    <row r="109" spans="2:4">
      <c r="B109" t="s">
        <v>67</v>
      </c>
      <c r="C109" s="5">
        <v>0.34</v>
      </c>
      <c r="D109" s="6">
        <v>41395</v>
      </c>
    </row>
    <row r="110" spans="2:4">
      <c r="B110" t="s">
        <v>68</v>
      </c>
      <c r="C110" s="5">
        <v>0.26</v>
      </c>
      <c r="D110" s="6">
        <v>41395</v>
      </c>
    </row>
    <row r="111" spans="2:4">
      <c r="B111" t="s">
        <v>69</v>
      </c>
      <c r="C111" s="5">
        <v>0.12</v>
      </c>
      <c r="D111" s="6">
        <v>41395</v>
      </c>
    </row>
    <row r="112" spans="2:4">
      <c r="B112" t="s">
        <v>71</v>
      </c>
      <c r="C112" s="5">
        <v>0.11</v>
      </c>
      <c r="D112" s="6">
        <v>41395</v>
      </c>
    </row>
    <row r="113" spans="2:4">
      <c r="B113" t="s">
        <v>72</v>
      </c>
      <c r="C113" s="5">
        <v>0.1</v>
      </c>
      <c r="D113" s="6">
        <v>41395</v>
      </c>
    </row>
    <row r="114" spans="2:4">
      <c r="B114" t="s">
        <v>70</v>
      </c>
      <c r="C114" s="5">
        <v>0.09</v>
      </c>
      <c r="D114" s="6">
        <v>41395</v>
      </c>
    </row>
    <row r="115" spans="2:4">
      <c r="B115" t="s">
        <v>74</v>
      </c>
      <c r="C115" s="5">
        <v>0.08</v>
      </c>
      <c r="D115" s="6">
        <v>41395</v>
      </c>
    </row>
    <row r="116" spans="2:4">
      <c r="B116" t="s">
        <v>73</v>
      </c>
      <c r="C116" s="5">
        <v>0.08</v>
      </c>
      <c r="D116" s="6">
        <v>41395</v>
      </c>
    </row>
    <row r="117" spans="2:4">
      <c r="B117" t="s">
        <v>77</v>
      </c>
      <c r="C117" s="5">
        <v>7.0000000000000007E-2</v>
      </c>
      <c r="D117" s="6">
        <v>41395</v>
      </c>
    </row>
    <row r="118" spans="2:4">
      <c r="B118" t="s">
        <v>75</v>
      </c>
      <c r="C118" s="5">
        <v>7.0000000000000007E-2</v>
      </c>
      <c r="D118" s="6">
        <v>41395</v>
      </c>
    </row>
    <row r="119" spans="2:4">
      <c r="B119" t="s">
        <v>76</v>
      </c>
      <c r="C119" s="5">
        <v>7.0000000000000007E-2</v>
      </c>
      <c r="D119" s="6">
        <v>41395</v>
      </c>
    </row>
    <row r="120" spans="2:4">
      <c r="B120" t="s">
        <v>80</v>
      </c>
      <c r="C120" s="5">
        <v>0.06</v>
      </c>
      <c r="D120" s="6">
        <v>41395</v>
      </c>
    </row>
    <row r="121" spans="2:4">
      <c r="B121" t="s">
        <v>79</v>
      </c>
      <c r="C121" s="5">
        <v>0.06</v>
      </c>
      <c r="D121" s="6">
        <v>41395</v>
      </c>
    </row>
    <row r="122" spans="2:4">
      <c r="B122" t="s">
        <v>78</v>
      </c>
      <c r="C122" s="5">
        <v>0.05</v>
      </c>
      <c r="D122" s="6">
        <v>41395</v>
      </c>
    </row>
    <row r="123" spans="2:4">
      <c r="B123" t="s">
        <v>82</v>
      </c>
      <c r="C123" s="5">
        <v>0.05</v>
      </c>
      <c r="D123" s="6">
        <v>41395</v>
      </c>
    </row>
    <row r="124" spans="2:4">
      <c r="B124" t="s">
        <v>81</v>
      </c>
      <c r="C124" s="5">
        <v>0.05</v>
      </c>
      <c r="D124" s="6">
        <v>41395</v>
      </c>
    </row>
    <row r="125" spans="2:4">
      <c r="B125" t="s">
        <v>84</v>
      </c>
      <c r="C125" s="5">
        <v>0.04</v>
      </c>
      <c r="D125" s="6">
        <v>41395</v>
      </c>
    </row>
    <row r="126" spans="2:4">
      <c r="B126" t="s">
        <v>83</v>
      </c>
      <c r="C126" s="5">
        <v>0.04</v>
      </c>
      <c r="D126" s="6">
        <v>41395</v>
      </c>
    </row>
    <row r="127" spans="2:4">
      <c r="B127" t="s">
        <v>93</v>
      </c>
      <c r="C127" s="5">
        <v>0.04</v>
      </c>
      <c r="D127" s="6">
        <v>41395</v>
      </c>
    </row>
    <row r="128" spans="2:4">
      <c r="B128" t="s">
        <v>94</v>
      </c>
      <c r="C128" s="5">
        <v>0.04</v>
      </c>
      <c r="D128" s="6">
        <v>41395</v>
      </c>
    </row>
    <row r="129" spans="2:4">
      <c r="B129" t="s">
        <v>85</v>
      </c>
      <c r="C129" s="5">
        <v>0.04</v>
      </c>
      <c r="D129" s="6">
        <v>41395</v>
      </c>
    </row>
    <row r="130" spans="2:4">
      <c r="B130" t="s">
        <v>63</v>
      </c>
      <c r="C130" s="5">
        <v>0.6</v>
      </c>
      <c r="D130" s="6">
        <v>41426</v>
      </c>
    </row>
    <row r="131" spans="2:4">
      <c r="B131" t="s">
        <v>64</v>
      </c>
      <c r="C131" s="5">
        <v>0.56999999999999995</v>
      </c>
      <c r="D131" s="6">
        <v>41426</v>
      </c>
    </row>
    <row r="132" spans="2:4">
      <c r="B132" t="s">
        <v>65</v>
      </c>
      <c r="C132" s="5">
        <v>0.43</v>
      </c>
      <c r="D132" s="6">
        <v>41426</v>
      </c>
    </row>
    <row r="133" spans="2:4">
      <c r="B133" t="s">
        <v>66</v>
      </c>
      <c r="C133" s="5">
        <v>0.35</v>
      </c>
      <c r="D133" s="6">
        <v>41426</v>
      </c>
    </row>
    <row r="134" spans="2:4">
      <c r="B134" t="s">
        <v>67</v>
      </c>
      <c r="C134" s="5">
        <v>0.33</v>
      </c>
      <c r="D134" s="6">
        <v>41426</v>
      </c>
    </row>
    <row r="135" spans="2:4">
      <c r="B135" t="s">
        <v>68</v>
      </c>
      <c r="C135" s="5">
        <v>0.26</v>
      </c>
      <c r="D135" s="6">
        <v>41426</v>
      </c>
    </row>
    <row r="136" spans="2:4">
      <c r="B136" t="s">
        <v>69</v>
      </c>
      <c r="C136" s="5">
        <v>0.11</v>
      </c>
      <c r="D136" s="6">
        <v>41426</v>
      </c>
    </row>
    <row r="137" spans="2:4">
      <c r="B137" t="s">
        <v>71</v>
      </c>
      <c r="C137" s="5">
        <v>0.1</v>
      </c>
      <c r="D137" s="6">
        <v>41426</v>
      </c>
    </row>
    <row r="138" spans="2:4">
      <c r="B138" t="s">
        <v>72</v>
      </c>
      <c r="C138" s="5">
        <v>0.1</v>
      </c>
      <c r="D138" s="6">
        <v>41426</v>
      </c>
    </row>
    <row r="139" spans="2:4">
      <c r="B139" t="s">
        <v>70</v>
      </c>
      <c r="C139" s="5">
        <v>0.08</v>
      </c>
      <c r="D139" s="6">
        <v>41426</v>
      </c>
    </row>
    <row r="140" spans="2:4">
      <c r="B140" t="s">
        <v>73</v>
      </c>
      <c r="C140" s="5">
        <v>7.0000000000000007E-2</v>
      </c>
      <c r="D140" s="6">
        <v>41426</v>
      </c>
    </row>
    <row r="141" spans="2:4">
      <c r="B141" t="s">
        <v>74</v>
      </c>
      <c r="C141" s="5">
        <v>7.0000000000000007E-2</v>
      </c>
      <c r="D141" s="6">
        <v>41426</v>
      </c>
    </row>
    <row r="142" spans="2:4">
      <c r="B142" t="s">
        <v>76</v>
      </c>
      <c r="C142" s="5">
        <v>7.0000000000000007E-2</v>
      </c>
      <c r="D142" s="6">
        <v>41426</v>
      </c>
    </row>
    <row r="143" spans="2:4">
      <c r="B143" t="s">
        <v>75</v>
      </c>
      <c r="C143" s="5">
        <v>0.06</v>
      </c>
      <c r="D143" s="6">
        <v>41426</v>
      </c>
    </row>
    <row r="144" spans="2:4">
      <c r="B144" t="s">
        <v>77</v>
      </c>
      <c r="C144" s="5">
        <v>0.06</v>
      </c>
      <c r="D144" s="6">
        <v>41426</v>
      </c>
    </row>
    <row r="145" spans="2:4">
      <c r="B145" t="s">
        <v>80</v>
      </c>
      <c r="C145" s="5">
        <v>0.06</v>
      </c>
      <c r="D145" s="6">
        <v>41426</v>
      </c>
    </row>
    <row r="146" spans="2:4">
      <c r="B146" t="s">
        <v>79</v>
      </c>
      <c r="C146" s="5">
        <v>0.06</v>
      </c>
      <c r="D146" s="6">
        <v>41426</v>
      </c>
    </row>
    <row r="147" spans="2:4">
      <c r="B147" t="s">
        <v>96</v>
      </c>
      <c r="C147" s="5">
        <v>0.05</v>
      </c>
      <c r="D147" s="6">
        <v>41426</v>
      </c>
    </row>
    <row r="148" spans="2:4">
      <c r="B148" t="s">
        <v>82</v>
      </c>
      <c r="C148" s="5">
        <v>0.05</v>
      </c>
      <c r="D148" s="6">
        <v>41426</v>
      </c>
    </row>
    <row r="149" spans="2:4">
      <c r="B149" t="s">
        <v>78</v>
      </c>
      <c r="C149" s="5">
        <v>0.05</v>
      </c>
      <c r="D149" s="6">
        <v>41426</v>
      </c>
    </row>
    <row r="150" spans="2:4">
      <c r="B150" t="s">
        <v>81</v>
      </c>
      <c r="C150" s="5">
        <v>0.05</v>
      </c>
      <c r="D150" s="6">
        <v>41426</v>
      </c>
    </row>
    <row r="151" spans="2:4">
      <c r="B151" t="s">
        <v>84</v>
      </c>
      <c r="C151" s="5">
        <v>0.04</v>
      </c>
      <c r="D151" s="6">
        <v>41426</v>
      </c>
    </row>
    <row r="152" spans="2:4">
      <c r="B152" t="s">
        <v>83</v>
      </c>
      <c r="C152" s="5">
        <v>0.04</v>
      </c>
      <c r="D152" s="6">
        <v>41426</v>
      </c>
    </row>
    <row r="153" spans="2:4">
      <c r="B153" t="s">
        <v>85</v>
      </c>
      <c r="C153" s="5">
        <v>0.04</v>
      </c>
      <c r="D153" s="6">
        <v>41426</v>
      </c>
    </row>
    <row r="154" spans="2:4">
      <c r="B154" t="s">
        <v>93</v>
      </c>
      <c r="C154" s="5">
        <v>0.04</v>
      </c>
      <c r="D154" s="6">
        <v>41426</v>
      </c>
    </row>
    <row r="155" spans="2:4">
      <c r="B155" t="s">
        <v>63</v>
      </c>
      <c r="C155" s="5">
        <v>0.6</v>
      </c>
      <c r="D155" s="6">
        <v>41456</v>
      </c>
    </row>
    <row r="156" spans="2:4">
      <c r="B156" t="s">
        <v>64</v>
      </c>
      <c r="C156" s="5">
        <v>0.55000000000000004</v>
      </c>
      <c r="D156" s="6">
        <v>41456</v>
      </c>
    </row>
    <row r="157" spans="2:4">
      <c r="B157" t="s">
        <v>65</v>
      </c>
      <c r="C157" s="5">
        <v>0.43</v>
      </c>
      <c r="D157" s="6">
        <v>41456</v>
      </c>
    </row>
    <row r="158" spans="2:4">
      <c r="B158" t="s">
        <v>66</v>
      </c>
      <c r="C158" s="5">
        <v>0.35</v>
      </c>
      <c r="D158" s="6">
        <v>41456</v>
      </c>
    </row>
    <row r="159" spans="2:4">
      <c r="B159" t="s">
        <v>67</v>
      </c>
      <c r="C159" s="5">
        <v>0.34</v>
      </c>
      <c r="D159" s="6">
        <v>41456</v>
      </c>
    </row>
    <row r="160" spans="2:4">
      <c r="B160" t="s">
        <v>68</v>
      </c>
      <c r="C160" s="5">
        <v>0.25</v>
      </c>
      <c r="D160" s="6">
        <v>41456</v>
      </c>
    </row>
    <row r="161" spans="2:4">
      <c r="B161" t="s">
        <v>69</v>
      </c>
      <c r="C161" s="5">
        <v>0.1</v>
      </c>
      <c r="D161" s="6">
        <v>41456</v>
      </c>
    </row>
    <row r="162" spans="2:4">
      <c r="B162" t="s">
        <v>71</v>
      </c>
      <c r="C162" s="5">
        <v>0.1</v>
      </c>
      <c r="D162" s="6">
        <v>41456</v>
      </c>
    </row>
    <row r="163" spans="2:4">
      <c r="B163" t="s">
        <v>72</v>
      </c>
      <c r="C163" s="5">
        <v>0.09</v>
      </c>
      <c r="D163" s="6">
        <v>41456</v>
      </c>
    </row>
    <row r="164" spans="2:4">
      <c r="B164" t="s">
        <v>70</v>
      </c>
      <c r="C164" s="5">
        <v>0.09</v>
      </c>
      <c r="D164" s="6">
        <v>41456</v>
      </c>
    </row>
    <row r="165" spans="2:4">
      <c r="B165" t="s">
        <v>73</v>
      </c>
      <c r="C165" s="5">
        <v>7.0000000000000007E-2</v>
      </c>
      <c r="D165" s="6">
        <v>41456</v>
      </c>
    </row>
    <row r="166" spans="2:4">
      <c r="B166" t="s">
        <v>76</v>
      </c>
      <c r="C166" s="5">
        <v>0.06</v>
      </c>
      <c r="D166" s="6">
        <v>41456</v>
      </c>
    </row>
    <row r="167" spans="2:4">
      <c r="B167" t="s">
        <v>77</v>
      </c>
      <c r="C167" s="5">
        <v>0.06</v>
      </c>
      <c r="D167" s="6">
        <v>41456</v>
      </c>
    </row>
    <row r="168" spans="2:4">
      <c r="B168" t="s">
        <v>75</v>
      </c>
      <c r="C168" s="5">
        <v>0.06</v>
      </c>
      <c r="D168" s="6">
        <v>41456</v>
      </c>
    </row>
    <row r="169" spans="2:4">
      <c r="B169" t="s">
        <v>74</v>
      </c>
      <c r="C169" s="5">
        <v>0.06</v>
      </c>
      <c r="D169" s="6">
        <v>41456</v>
      </c>
    </row>
    <row r="170" spans="2:4">
      <c r="B170" t="s">
        <v>82</v>
      </c>
      <c r="C170" s="5">
        <v>0.05</v>
      </c>
      <c r="D170" s="6">
        <v>41456</v>
      </c>
    </row>
    <row r="171" spans="2:4">
      <c r="B171" t="s">
        <v>79</v>
      </c>
      <c r="C171" s="5">
        <v>0.05</v>
      </c>
      <c r="D171" s="6">
        <v>41456</v>
      </c>
    </row>
    <row r="172" spans="2:4">
      <c r="B172" t="s">
        <v>80</v>
      </c>
      <c r="C172" s="5">
        <v>0.05</v>
      </c>
      <c r="D172" s="6">
        <v>41456</v>
      </c>
    </row>
    <row r="173" spans="2:4">
      <c r="B173" s="5" t="s">
        <v>88</v>
      </c>
      <c r="C173" s="5">
        <v>0.05</v>
      </c>
      <c r="D173" s="6">
        <v>41456</v>
      </c>
    </row>
    <row r="174" spans="2:4">
      <c r="B174" t="s">
        <v>78</v>
      </c>
      <c r="C174" s="5">
        <v>0.05</v>
      </c>
      <c r="D174" s="6">
        <v>41456</v>
      </c>
    </row>
    <row r="175" spans="2:4">
      <c r="B175" t="s">
        <v>81</v>
      </c>
      <c r="C175" s="5">
        <v>0.05</v>
      </c>
      <c r="D175" s="6">
        <v>41456</v>
      </c>
    </row>
    <row r="176" spans="2:4">
      <c r="B176" t="s">
        <v>96</v>
      </c>
      <c r="C176" s="5">
        <v>0.05</v>
      </c>
      <c r="D176" s="6">
        <v>41456</v>
      </c>
    </row>
    <row r="177" spans="2:4">
      <c r="B177" s="5" t="s">
        <v>84</v>
      </c>
      <c r="C177" s="5">
        <v>0.04</v>
      </c>
      <c r="D177" s="6">
        <v>41456</v>
      </c>
    </row>
    <row r="178" spans="2:4">
      <c r="B178" t="s">
        <v>85</v>
      </c>
      <c r="C178" s="5">
        <v>0.04</v>
      </c>
      <c r="D178" s="6">
        <v>41456</v>
      </c>
    </row>
    <row r="179" spans="2:4">
      <c r="B179" t="s">
        <v>86</v>
      </c>
      <c r="C179" s="5">
        <v>0.04</v>
      </c>
      <c r="D179" s="6">
        <v>41456</v>
      </c>
    </row>
    <row r="180" spans="2:4">
      <c r="B180" t="s">
        <v>63</v>
      </c>
      <c r="C180" s="5">
        <v>0.57999999999999996</v>
      </c>
      <c r="D180" s="6">
        <v>41487</v>
      </c>
    </row>
    <row r="181" spans="2:4">
      <c r="B181" t="s">
        <v>64</v>
      </c>
      <c r="C181" s="5">
        <v>0.53</v>
      </c>
      <c r="D181" s="6">
        <v>41487</v>
      </c>
    </row>
    <row r="182" spans="2:4">
      <c r="B182" t="s">
        <v>65</v>
      </c>
      <c r="C182" s="5">
        <v>0.41</v>
      </c>
      <c r="D182" s="6">
        <v>41487</v>
      </c>
    </row>
    <row r="183" spans="2:4">
      <c r="B183" t="s">
        <v>66</v>
      </c>
      <c r="C183" s="5">
        <v>0.35</v>
      </c>
      <c r="D183" s="6">
        <v>41487</v>
      </c>
    </row>
    <row r="184" spans="2:4">
      <c r="B184" t="s">
        <v>67</v>
      </c>
      <c r="C184" s="5">
        <v>0.34</v>
      </c>
      <c r="D184" s="6">
        <v>41487</v>
      </c>
    </row>
    <row r="185" spans="2:4">
      <c r="B185" t="s">
        <v>68</v>
      </c>
      <c r="C185" s="5">
        <v>0.26</v>
      </c>
      <c r="D185" s="6">
        <v>41487</v>
      </c>
    </row>
    <row r="186" spans="2:4">
      <c r="B186" t="s">
        <v>69</v>
      </c>
      <c r="C186" s="5">
        <v>0.1</v>
      </c>
      <c r="D186" s="6">
        <v>41487</v>
      </c>
    </row>
    <row r="187" spans="2:4">
      <c r="B187" t="s">
        <v>71</v>
      </c>
      <c r="C187" s="5">
        <v>0.1</v>
      </c>
      <c r="D187" s="6">
        <v>41487</v>
      </c>
    </row>
    <row r="188" spans="2:4">
      <c r="B188" t="s">
        <v>72</v>
      </c>
      <c r="C188" s="5">
        <v>0.09</v>
      </c>
      <c r="D188" s="6">
        <v>41487</v>
      </c>
    </row>
    <row r="189" spans="2:4">
      <c r="B189" t="s">
        <v>70</v>
      </c>
      <c r="C189" s="5">
        <v>0.09</v>
      </c>
      <c r="D189" s="6">
        <v>41487</v>
      </c>
    </row>
    <row r="190" spans="2:4">
      <c r="B190" t="s">
        <v>76</v>
      </c>
      <c r="C190" s="5">
        <v>7.0000000000000007E-2</v>
      </c>
      <c r="D190" s="6">
        <v>41487</v>
      </c>
    </row>
    <row r="191" spans="2:4">
      <c r="B191" t="s">
        <v>73</v>
      </c>
      <c r="C191" s="5">
        <v>7.0000000000000007E-2</v>
      </c>
      <c r="D191" s="6">
        <v>41487</v>
      </c>
    </row>
    <row r="192" spans="2:4">
      <c r="B192" t="s">
        <v>77</v>
      </c>
      <c r="C192" s="5">
        <v>0.06</v>
      </c>
      <c r="D192" s="6">
        <v>41487</v>
      </c>
    </row>
    <row r="193" spans="2:4">
      <c r="B193" t="s">
        <v>82</v>
      </c>
      <c r="C193" s="5">
        <v>0.06</v>
      </c>
      <c r="D193" s="6">
        <v>41487</v>
      </c>
    </row>
    <row r="194" spans="2:4">
      <c r="B194" t="s">
        <v>75</v>
      </c>
      <c r="C194" s="5">
        <v>0.06</v>
      </c>
      <c r="D194" s="6">
        <v>41487</v>
      </c>
    </row>
    <row r="195" spans="2:4">
      <c r="B195" t="s">
        <v>88</v>
      </c>
      <c r="C195" s="5">
        <v>0.06</v>
      </c>
      <c r="D195" s="6">
        <v>41487</v>
      </c>
    </row>
    <row r="196" spans="2:4">
      <c r="B196" t="s">
        <v>79</v>
      </c>
      <c r="C196" s="5">
        <v>0.06</v>
      </c>
      <c r="D196" s="6">
        <v>41487</v>
      </c>
    </row>
    <row r="197" spans="2:4">
      <c r="B197" t="s">
        <v>74</v>
      </c>
      <c r="C197" s="5">
        <v>0.06</v>
      </c>
      <c r="D197" s="6">
        <v>41487</v>
      </c>
    </row>
    <row r="198" spans="2:4">
      <c r="B198" t="s">
        <v>80</v>
      </c>
      <c r="C198" s="5">
        <v>0.05</v>
      </c>
      <c r="D198" s="6">
        <v>41487</v>
      </c>
    </row>
    <row r="199" spans="2:4">
      <c r="B199" t="s">
        <v>96</v>
      </c>
      <c r="C199" s="5">
        <v>0.05</v>
      </c>
      <c r="D199" s="6">
        <v>41487</v>
      </c>
    </row>
    <row r="200" spans="2:4">
      <c r="B200" t="s">
        <v>81</v>
      </c>
      <c r="C200" s="5">
        <v>0.05</v>
      </c>
      <c r="D200" s="6">
        <v>41487</v>
      </c>
    </row>
    <row r="201" spans="2:4">
      <c r="B201" t="s">
        <v>78</v>
      </c>
      <c r="C201" s="5">
        <v>0.05</v>
      </c>
      <c r="D201" s="6">
        <v>41487</v>
      </c>
    </row>
    <row r="202" spans="2:4">
      <c r="B202" t="s">
        <v>84</v>
      </c>
      <c r="C202" s="5">
        <v>0.04</v>
      </c>
      <c r="D202" s="6">
        <v>41487</v>
      </c>
    </row>
    <row r="203" spans="2:4">
      <c r="B203" t="s">
        <v>86</v>
      </c>
      <c r="C203" s="5">
        <v>0.04</v>
      </c>
      <c r="D203" s="6">
        <v>41487</v>
      </c>
    </row>
    <row r="204" spans="2:4">
      <c r="B204" t="s">
        <v>97</v>
      </c>
      <c r="C204" s="5">
        <v>0.04</v>
      </c>
      <c r="D204" s="6">
        <v>41487</v>
      </c>
    </row>
    <row r="205" spans="2:4">
      <c r="B205" s="21" t="s">
        <v>63</v>
      </c>
      <c r="C205" s="22">
        <v>0.59</v>
      </c>
      <c r="D205" s="6">
        <v>41518</v>
      </c>
    </row>
    <row r="206" spans="2:4">
      <c r="B206" s="21" t="s">
        <v>64</v>
      </c>
      <c r="C206" s="22">
        <v>0.54</v>
      </c>
      <c r="D206" s="6">
        <v>41518</v>
      </c>
    </row>
    <row r="207" spans="2:4">
      <c r="B207" s="21" t="s">
        <v>65</v>
      </c>
      <c r="C207" s="22">
        <v>0.41</v>
      </c>
      <c r="D207" s="6">
        <v>41518</v>
      </c>
    </row>
    <row r="208" spans="2:4">
      <c r="B208" s="21" t="s">
        <v>111</v>
      </c>
      <c r="C208" s="22">
        <v>0.34</v>
      </c>
      <c r="D208" s="6">
        <v>41518</v>
      </c>
    </row>
    <row r="209" spans="2:4">
      <c r="B209" s="21" t="s">
        <v>67</v>
      </c>
      <c r="C209" s="22">
        <v>0.33</v>
      </c>
      <c r="D209" s="6">
        <v>41518</v>
      </c>
    </row>
    <row r="210" spans="2:4">
      <c r="B210" s="21" t="s">
        <v>68</v>
      </c>
      <c r="C210" s="22">
        <v>0.25</v>
      </c>
      <c r="D210" s="6">
        <v>41518</v>
      </c>
    </row>
    <row r="211" spans="2:4">
      <c r="B211" s="21" t="s">
        <v>69</v>
      </c>
      <c r="C211" s="22">
        <v>0.11</v>
      </c>
      <c r="D211" s="6">
        <v>41518</v>
      </c>
    </row>
    <row r="212" spans="2:4">
      <c r="B212" s="21" t="s">
        <v>71</v>
      </c>
      <c r="C212" s="22">
        <v>0.1</v>
      </c>
      <c r="D212" s="6">
        <v>41518</v>
      </c>
    </row>
    <row r="213" spans="2:4">
      <c r="B213" s="21" t="s">
        <v>72</v>
      </c>
      <c r="C213" s="22">
        <v>0.09</v>
      </c>
      <c r="D213" s="6">
        <v>41518</v>
      </c>
    </row>
    <row r="214" spans="2:4">
      <c r="B214" s="21" t="s">
        <v>70</v>
      </c>
      <c r="C214" s="22">
        <v>0.09</v>
      </c>
      <c r="D214" s="6">
        <v>41518</v>
      </c>
    </row>
    <row r="215" spans="2:4">
      <c r="B215" s="21" t="s">
        <v>73</v>
      </c>
      <c r="C215" s="22">
        <v>0.08</v>
      </c>
      <c r="D215" s="6">
        <v>41518</v>
      </c>
    </row>
    <row r="216" spans="2:4">
      <c r="B216" s="21" t="s">
        <v>76</v>
      </c>
      <c r="C216" s="22">
        <v>0.08</v>
      </c>
      <c r="D216" s="6">
        <v>41518</v>
      </c>
    </row>
    <row r="217" spans="2:4">
      <c r="B217" s="21" t="s">
        <v>82</v>
      </c>
      <c r="C217" s="22">
        <v>7.0000000000000007E-2</v>
      </c>
      <c r="D217" s="6">
        <v>41518</v>
      </c>
    </row>
    <row r="218" spans="2:4">
      <c r="B218" s="21" t="s">
        <v>75</v>
      </c>
      <c r="C218" s="22">
        <v>7.0000000000000007E-2</v>
      </c>
      <c r="D218" s="6">
        <v>41518</v>
      </c>
    </row>
    <row r="219" spans="2:4">
      <c r="B219" s="21" t="s">
        <v>77</v>
      </c>
      <c r="C219" s="22">
        <v>7.0000000000000007E-2</v>
      </c>
      <c r="D219" s="6">
        <v>41518</v>
      </c>
    </row>
    <row r="220" spans="2:4">
      <c r="B220" s="21" t="s">
        <v>88</v>
      </c>
      <c r="C220" s="22">
        <v>7.0000000000000007E-2</v>
      </c>
      <c r="D220" s="6">
        <v>41518</v>
      </c>
    </row>
    <row r="221" spans="2:4">
      <c r="B221" s="21" t="s">
        <v>79</v>
      </c>
      <c r="C221" s="22">
        <v>0.06</v>
      </c>
      <c r="D221" s="6">
        <v>41518</v>
      </c>
    </row>
    <row r="222" spans="2:4">
      <c r="B222" s="21" t="s">
        <v>74</v>
      </c>
      <c r="C222" s="22">
        <v>0.05</v>
      </c>
      <c r="D222" s="6">
        <v>41518</v>
      </c>
    </row>
    <row r="223" spans="2:4">
      <c r="B223" s="21" t="s">
        <v>80</v>
      </c>
      <c r="C223" s="22">
        <v>0.05</v>
      </c>
      <c r="D223" s="6">
        <v>41518</v>
      </c>
    </row>
    <row r="224" spans="2:4">
      <c r="B224" s="21" t="s">
        <v>78</v>
      </c>
      <c r="C224" s="22">
        <v>0.05</v>
      </c>
      <c r="D224" s="6">
        <v>41518</v>
      </c>
    </row>
    <row r="225" spans="2:4">
      <c r="B225" s="21" t="s">
        <v>84</v>
      </c>
      <c r="C225" s="22">
        <v>0.05</v>
      </c>
      <c r="D225" s="6">
        <v>41518</v>
      </c>
    </row>
    <row r="226" spans="2:4">
      <c r="B226" s="21" t="s">
        <v>96</v>
      </c>
      <c r="C226" s="22">
        <v>0.05</v>
      </c>
      <c r="D226" s="6">
        <v>41518</v>
      </c>
    </row>
    <row r="227" spans="2:4">
      <c r="B227" s="21" t="s">
        <v>86</v>
      </c>
      <c r="C227" s="22">
        <v>0.04</v>
      </c>
      <c r="D227" s="6">
        <v>41518</v>
      </c>
    </row>
    <row r="228" spans="2:4">
      <c r="B228" s="21" t="s">
        <v>85</v>
      </c>
      <c r="C228" s="22">
        <v>0.04</v>
      </c>
      <c r="D228" s="6">
        <v>41518</v>
      </c>
    </row>
    <row r="229" spans="2:4">
      <c r="B229" s="21" t="s">
        <v>97</v>
      </c>
      <c r="C229" s="22">
        <v>0.03</v>
      </c>
      <c r="D229" s="6">
        <v>41518</v>
      </c>
    </row>
    <row r="230" spans="2:4">
      <c r="B230" t="s">
        <v>63</v>
      </c>
      <c r="C230" s="5">
        <v>0.59</v>
      </c>
      <c r="D230" s="6">
        <v>41548</v>
      </c>
    </row>
    <row r="231" spans="2:4">
      <c r="B231" t="s">
        <v>64</v>
      </c>
      <c r="C231" s="5">
        <v>0.54</v>
      </c>
      <c r="D231" s="6">
        <v>41548</v>
      </c>
    </row>
    <row r="232" spans="2:4">
      <c r="B232" t="s">
        <v>65</v>
      </c>
      <c r="C232" s="5">
        <v>0.4</v>
      </c>
      <c r="D232" s="6">
        <v>41548</v>
      </c>
    </row>
    <row r="233" spans="2:4">
      <c r="B233" t="s">
        <v>66</v>
      </c>
      <c r="C233" s="5">
        <v>0.34</v>
      </c>
      <c r="D233" s="6">
        <v>41548</v>
      </c>
    </row>
    <row r="234" spans="2:4">
      <c r="B234" t="s">
        <v>67</v>
      </c>
      <c r="C234" s="5">
        <v>0.33</v>
      </c>
      <c r="D234" s="6">
        <v>41548</v>
      </c>
    </row>
    <row r="235" spans="2:4">
      <c r="B235" t="s">
        <v>68</v>
      </c>
      <c r="C235" s="5">
        <v>0.25</v>
      </c>
      <c r="D235" s="6">
        <v>41548</v>
      </c>
    </row>
    <row r="236" spans="2:4">
      <c r="B236" t="s">
        <v>69</v>
      </c>
      <c r="C236" s="5">
        <v>0.11</v>
      </c>
      <c r="D236" s="6">
        <v>41548</v>
      </c>
    </row>
    <row r="237" spans="2:4">
      <c r="B237" t="s">
        <v>71</v>
      </c>
      <c r="C237" s="5">
        <v>0.1</v>
      </c>
      <c r="D237" s="6">
        <v>41548</v>
      </c>
    </row>
    <row r="238" spans="2:4">
      <c r="B238" t="s">
        <v>72</v>
      </c>
      <c r="C238" s="5">
        <v>0.09</v>
      </c>
      <c r="D238" s="6">
        <v>41548</v>
      </c>
    </row>
    <row r="239" spans="2:4">
      <c r="B239" t="s">
        <v>70</v>
      </c>
      <c r="C239" s="5">
        <v>0.08</v>
      </c>
      <c r="D239" s="6">
        <v>41548</v>
      </c>
    </row>
    <row r="240" spans="2:4">
      <c r="B240" t="s">
        <v>76</v>
      </c>
      <c r="C240" s="5">
        <v>0.08</v>
      </c>
      <c r="D240" s="6">
        <v>41548</v>
      </c>
    </row>
    <row r="241" spans="2:4">
      <c r="B241" t="s">
        <v>73</v>
      </c>
      <c r="C241" s="5">
        <v>7.0000000000000007E-2</v>
      </c>
      <c r="D241" s="6">
        <v>41548</v>
      </c>
    </row>
    <row r="242" spans="2:4">
      <c r="B242" t="s">
        <v>82</v>
      </c>
      <c r="C242" s="5">
        <v>7.0000000000000007E-2</v>
      </c>
      <c r="D242" s="6">
        <v>41548</v>
      </c>
    </row>
    <row r="243" spans="2:4">
      <c r="B243" t="s">
        <v>88</v>
      </c>
      <c r="C243" s="5">
        <v>7.0000000000000007E-2</v>
      </c>
      <c r="D243" s="6">
        <v>41548</v>
      </c>
    </row>
    <row r="244" spans="2:4">
      <c r="B244" t="s">
        <v>77</v>
      </c>
      <c r="C244" s="5">
        <v>7.0000000000000007E-2</v>
      </c>
      <c r="D244" s="6">
        <v>41548</v>
      </c>
    </row>
    <row r="245" spans="2:4">
      <c r="B245" t="s">
        <v>79</v>
      </c>
      <c r="C245" s="5">
        <v>0.06</v>
      </c>
      <c r="D245" s="6">
        <v>41548</v>
      </c>
    </row>
    <row r="246" spans="2:4">
      <c r="B246" t="s">
        <v>75</v>
      </c>
      <c r="C246" s="5">
        <v>0.06</v>
      </c>
      <c r="D246" s="6">
        <v>41548</v>
      </c>
    </row>
    <row r="247" spans="2:4">
      <c r="B247" t="s">
        <v>80</v>
      </c>
      <c r="C247" s="5">
        <v>0.06</v>
      </c>
      <c r="D247" s="6">
        <v>41548</v>
      </c>
    </row>
    <row r="248" spans="2:4">
      <c r="B248" t="s">
        <v>74</v>
      </c>
      <c r="C248" s="5">
        <v>0.05</v>
      </c>
      <c r="D248" s="6">
        <v>41548</v>
      </c>
    </row>
    <row r="249" spans="2:4">
      <c r="B249" t="s">
        <v>84</v>
      </c>
      <c r="C249" s="5">
        <v>0.05</v>
      </c>
      <c r="D249" s="6">
        <v>41548</v>
      </c>
    </row>
    <row r="250" spans="2:4">
      <c r="B250" t="s">
        <v>78</v>
      </c>
      <c r="C250" s="5">
        <v>0.05</v>
      </c>
      <c r="D250" s="6">
        <v>41548</v>
      </c>
    </row>
    <row r="251" spans="2:4">
      <c r="B251" t="s">
        <v>81</v>
      </c>
      <c r="C251" s="5">
        <v>0.05</v>
      </c>
      <c r="D251" s="6">
        <v>41548</v>
      </c>
    </row>
    <row r="252" spans="2:4">
      <c r="B252" t="s">
        <v>86</v>
      </c>
      <c r="C252" s="5">
        <v>0.04</v>
      </c>
      <c r="D252" s="6">
        <v>41548</v>
      </c>
    </row>
    <row r="253" spans="2:4">
      <c r="B253" t="s">
        <v>85</v>
      </c>
      <c r="C253" s="5">
        <v>0.04</v>
      </c>
      <c r="D253" s="6">
        <v>41548</v>
      </c>
    </row>
    <row r="254" spans="2:4">
      <c r="B254" t="s">
        <v>109</v>
      </c>
      <c r="C254" s="5">
        <v>0.04</v>
      </c>
      <c r="D254" s="6">
        <v>41548</v>
      </c>
    </row>
    <row r="255" spans="2:4">
      <c r="B255" s="15" t="s">
        <v>63</v>
      </c>
      <c r="C255" s="16">
        <v>0.59</v>
      </c>
      <c r="D255" s="6">
        <v>41579</v>
      </c>
    </row>
    <row r="256" spans="2:4">
      <c r="B256" s="15" t="s">
        <v>64</v>
      </c>
      <c r="C256" s="16">
        <v>0.53</v>
      </c>
      <c r="D256" s="6">
        <v>41579</v>
      </c>
    </row>
    <row r="257" spans="2:4">
      <c r="B257" s="15" t="s">
        <v>65</v>
      </c>
      <c r="C257" s="16">
        <v>0.42</v>
      </c>
      <c r="D257" s="6">
        <v>41579</v>
      </c>
    </row>
    <row r="258" spans="2:4">
      <c r="B258" s="15" t="s">
        <v>67</v>
      </c>
      <c r="C258" s="16">
        <v>0.33</v>
      </c>
      <c r="D258" s="6">
        <v>41579</v>
      </c>
    </row>
    <row r="259" spans="2:4">
      <c r="B259" s="15" t="s">
        <v>66</v>
      </c>
      <c r="C259" s="16">
        <v>0.33</v>
      </c>
      <c r="D259" s="6">
        <v>41579</v>
      </c>
    </row>
    <row r="260" spans="2:4">
      <c r="B260" s="15" t="s">
        <v>68</v>
      </c>
      <c r="C260" s="16">
        <v>0.26</v>
      </c>
      <c r="D260" s="6">
        <v>41579</v>
      </c>
    </row>
    <row r="261" spans="2:4">
      <c r="B261" s="15" t="s">
        <v>69</v>
      </c>
      <c r="C261" s="16">
        <v>0.11</v>
      </c>
      <c r="D261" s="6">
        <v>41579</v>
      </c>
    </row>
    <row r="262" spans="2:4">
      <c r="B262" s="15" t="s">
        <v>71</v>
      </c>
      <c r="C262" s="16">
        <v>0.11</v>
      </c>
      <c r="D262" s="6">
        <v>41579</v>
      </c>
    </row>
    <row r="263" spans="2:4">
      <c r="B263" s="15" t="s">
        <v>72</v>
      </c>
      <c r="C263" s="16">
        <v>0.09</v>
      </c>
      <c r="D263" s="6">
        <v>41579</v>
      </c>
    </row>
    <row r="264" spans="2:4">
      <c r="B264" s="15" t="s">
        <v>70</v>
      </c>
      <c r="C264" s="16">
        <v>0.08</v>
      </c>
      <c r="D264" s="6">
        <v>41579</v>
      </c>
    </row>
    <row r="265" spans="2:4">
      <c r="B265" s="15" t="s">
        <v>76</v>
      </c>
      <c r="C265" s="16">
        <v>0.08</v>
      </c>
      <c r="D265" s="6">
        <v>41579</v>
      </c>
    </row>
    <row r="266" spans="2:4">
      <c r="B266" s="15" t="s">
        <v>88</v>
      </c>
      <c r="C266" s="16">
        <v>7.0000000000000007E-2</v>
      </c>
      <c r="D266" s="6">
        <v>41579</v>
      </c>
    </row>
    <row r="267" spans="2:4">
      <c r="B267" s="15" t="s">
        <v>73</v>
      </c>
      <c r="C267" s="16">
        <v>7.0000000000000007E-2</v>
      </c>
      <c r="D267" s="6">
        <v>41579</v>
      </c>
    </row>
    <row r="268" spans="2:4">
      <c r="B268" s="15" t="s">
        <v>82</v>
      </c>
      <c r="C268" s="16">
        <v>7.0000000000000007E-2</v>
      </c>
      <c r="D268" s="6">
        <v>41579</v>
      </c>
    </row>
    <row r="269" spans="2:4">
      <c r="B269" s="15" t="s">
        <v>79</v>
      </c>
      <c r="C269" s="16">
        <v>7.0000000000000007E-2</v>
      </c>
      <c r="D269" s="6">
        <v>41579</v>
      </c>
    </row>
    <row r="270" spans="2:4">
      <c r="B270" s="15" t="s">
        <v>77</v>
      </c>
      <c r="C270" s="16">
        <v>7.0000000000000007E-2</v>
      </c>
      <c r="D270" s="6">
        <v>41579</v>
      </c>
    </row>
    <row r="271" spans="2:4">
      <c r="B271" s="15" t="s">
        <v>75</v>
      </c>
      <c r="C271" s="16">
        <v>0.05</v>
      </c>
      <c r="D271" s="6">
        <v>41579</v>
      </c>
    </row>
    <row r="272" spans="2:4">
      <c r="B272" s="15" t="s">
        <v>84</v>
      </c>
      <c r="C272" s="16">
        <v>0.05</v>
      </c>
      <c r="D272" s="6">
        <v>41579</v>
      </c>
    </row>
    <row r="273" spans="2:4">
      <c r="B273" s="15" t="s">
        <v>81</v>
      </c>
      <c r="C273" s="16">
        <v>0.05</v>
      </c>
      <c r="D273" s="6">
        <v>41579</v>
      </c>
    </row>
    <row r="274" spans="2:4">
      <c r="B274" s="15" t="s">
        <v>74</v>
      </c>
      <c r="C274" s="16">
        <v>0.05</v>
      </c>
      <c r="D274" s="6">
        <v>41579</v>
      </c>
    </row>
    <row r="275" spans="2:4">
      <c r="B275" s="15" t="s">
        <v>80</v>
      </c>
      <c r="C275" s="16">
        <v>0.05</v>
      </c>
      <c r="D275" s="6">
        <v>41579</v>
      </c>
    </row>
    <row r="276" spans="2:4">
      <c r="B276" s="15" t="s">
        <v>78</v>
      </c>
      <c r="C276" s="16">
        <v>0.05</v>
      </c>
      <c r="D276" s="6">
        <v>41579</v>
      </c>
    </row>
    <row r="277" spans="2:4">
      <c r="B277" s="15" t="s">
        <v>86</v>
      </c>
      <c r="C277" s="16">
        <v>0.04</v>
      </c>
      <c r="D277" s="6">
        <v>41579</v>
      </c>
    </row>
    <row r="278" spans="2:4">
      <c r="B278" s="15" t="s">
        <v>102</v>
      </c>
      <c r="C278" s="16">
        <v>0.04</v>
      </c>
      <c r="D278" s="6">
        <v>41579</v>
      </c>
    </row>
    <row r="279" spans="2:4">
      <c r="B279" s="15" t="s">
        <v>85</v>
      </c>
      <c r="C279" s="16">
        <v>0.04</v>
      </c>
      <c r="D279" s="6">
        <v>41579</v>
      </c>
    </row>
    <row r="280" spans="2:4">
      <c r="B280" t="s">
        <v>63</v>
      </c>
      <c r="C280" s="5">
        <v>0.56000000000000005</v>
      </c>
      <c r="D280" s="6">
        <v>41609</v>
      </c>
    </row>
    <row r="281" spans="2:4">
      <c r="B281" t="s">
        <v>64</v>
      </c>
      <c r="C281" s="5">
        <v>0.52</v>
      </c>
      <c r="D281" s="6">
        <v>41609</v>
      </c>
    </row>
    <row r="282" spans="2:4">
      <c r="B282" t="s">
        <v>65</v>
      </c>
      <c r="C282" s="5">
        <v>0.43</v>
      </c>
      <c r="D282" s="6">
        <v>41609</v>
      </c>
    </row>
    <row r="283" spans="2:4">
      <c r="B283" t="s">
        <v>66</v>
      </c>
      <c r="C283" s="5">
        <v>0.33</v>
      </c>
      <c r="D283" s="6">
        <v>41609</v>
      </c>
    </row>
    <row r="284" spans="2:4">
      <c r="B284" t="s">
        <v>67</v>
      </c>
      <c r="C284" s="5">
        <v>0.33</v>
      </c>
      <c r="D284" s="6">
        <v>41609</v>
      </c>
    </row>
    <row r="285" spans="2:4">
      <c r="B285" t="s">
        <v>68</v>
      </c>
      <c r="C285" s="5">
        <v>0.27</v>
      </c>
      <c r="D285" s="6">
        <v>41609</v>
      </c>
    </row>
    <row r="286" spans="2:4">
      <c r="B286" t="s">
        <v>69</v>
      </c>
      <c r="C286" s="5">
        <v>0.11</v>
      </c>
      <c r="D286" s="6">
        <v>41609</v>
      </c>
    </row>
    <row r="287" spans="2:4">
      <c r="B287" t="s">
        <v>71</v>
      </c>
      <c r="C287" s="5">
        <v>0.11</v>
      </c>
      <c r="D287" s="6">
        <v>41609</v>
      </c>
    </row>
    <row r="288" spans="2:4">
      <c r="B288" t="s">
        <v>72</v>
      </c>
      <c r="C288" s="5">
        <v>0.09</v>
      </c>
      <c r="D288" s="6">
        <v>41609</v>
      </c>
    </row>
    <row r="289" spans="2:4">
      <c r="B289" t="s">
        <v>70</v>
      </c>
      <c r="C289" s="5">
        <v>0.08</v>
      </c>
      <c r="D289" s="6">
        <v>41609</v>
      </c>
    </row>
    <row r="290" spans="2:4">
      <c r="B290" t="s">
        <v>88</v>
      </c>
      <c r="C290" s="5">
        <v>7.0000000000000007E-2</v>
      </c>
      <c r="D290" s="6">
        <v>41609</v>
      </c>
    </row>
    <row r="291" spans="2:4">
      <c r="B291" t="s">
        <v>76</v>
      </c>
      <c r="C291" s="5">
        <v>7.0000000000000007E-2</v>
      </c>
      <c r="D291" s="6">
        <v>41609</v>
      </c>
    </row>
    <row r="292" spans="2:4">
      <c r="B292" t="s">
        <v>105</v>
      </c>
      <c r="C292" s="5">
        <v>7.0000000000000007E-2</v>
      </c>
      <c r="D292" s="6">
        <v>41609</v>
      </c>
    </row>
    <row r="293" spans="2:4">
      <c r="B293" t="s">
        <v>79</v>
      </c>
      <c r="C293" s="5">
        <v>7.0000000000000007E-2</v>
      </c>
      <c r="D293" s="6">
        <v>41609</v>
      </c>
    </row>
    <row r="294" spans="2:4">
      <c r="B294" t="s">
        <v>73</v>
      </c>
      <c r="C294" s="5">
        <v>7.0000000000000007E-2</v>
      </c>
      <c r="D294" s="6">
        <v>41609</v>
      </c>
    </row>
    <row r="295" spans="2:4">
      <c r="B295" t="s">
        <v>77</v>
      </c>
      <c r="C295" s="5">
        <v>7.0000000000000007E-2</v>
      </c>
      <c r="D295" s="6">
        <v>41609</v>
      </c>
    </row>
    <row r="296" spans="2:4">
      <c r="B296" t="s">
        <v>80</v>
      </c>
      <c r="C296" s="5">
        <v>0.06</v>
      </c>
      <c r="D296" s="6">
        <v>41609</v>
      </c>
    </row>
    <row r="297" spans="2:4">
      <c r="B297" t="s">
        <v>81</v>
      </c>
      <c r="C297" s="5">
        <v>0.05</v>
      </c>
      <c r="D297" s="6">
        <v>41609</v>
      </c>
    </row>
    <row r="298" spans="2:4">
      <c r="B298" t="s">
        <v>75</v>
      </c>
      <c r="C298" s="5">
        <v>0.05</v>
      </c>
      <c r="D298" s="6">
        <v>41609</v>
      </c>
    </row>
    <row r="299" spans="2:4">
      <c r="B299" t="s">
        <v>84</v>
      </c>
      <c r="C299" s="5">
        <v>0.05</v>
      </c>
      <c r="D299" s="6">
        <v>41609</v>
      </c>
    </row>
    <row r="300" spans="2:4">
      <c r="B300" t="s">
        <v>78</v>
      </c>
      <c r="C300" s="5">
        <v>0.05</v>
      </c>
      <c r="D300" s="6">
        <v>41609</v>
      </c>
    </row>
    <row r="301" spans="2:4">
      <c r="B301" t="s">
        <v>97</v>
      </c>
      <c r="C301" s="5">
        <v>0.04</v>
      </c>
      <c r="D301" s="6">
        <v>41609</v>
      </c>
    </row>
    <row r="302" spans="2:4">
      <c r="B302" t="s">
        <v>106</v>
      </c>
      <c r="C302" s="5">
        <v>0.04</v>
      </c>
      <c r="D302" s="6">
        <v>41609</v>
      </c>
    </row>
    <row r="303" spans="2:4">
      <c r="B303" t="s">
        <v>86</v>
      </c>
      <c r="C303" s="5">
        <v>0.04</v>
      </c>
      <c r="D303" s="6">
        <v>41609</v>
      </c>
    </row>
    <row r="304" spans="2:4">
      <c r="B304" t="s">
        <v>74</v>
      </c>
      <c r="C304" s="5">
        <v>0.04</v>
      </c>
      <c r="D304" s="6">
        <v>41609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B4:O41"/>
  <sheetViews>
    <sheetView workbookViewId="0">
      <selection activeCell="L17" sqref="L17"/>
    </sheetView>
  </sheetViews>
  <sheetFormatPr defaultRowHeight="15"/>
  <cols>
    <col min="2" max="2" width="21.7109375" bestFit="1" customWidth="1"/>
    <col min="15" max="15" width="13.28515625" customWidth="1"/>
  </cols>
  <sheetData>
    <row r="4" spans="2:15">
      <c r="B4" s="27" t="s">
        <v>114</v>
      </c>
      <c r="C4" s="28">
        <v>41275</v>
      </c>
      <c r="D4" s="28">
        <v>41306</v>
      </c>
      <c r="E4" s="28">
        <v>41334</v>
      </c>
      <c r="F4" s="28">
        <v>41365</v>
      </c>
      <c r="G4" s="28">
        <v>41395</v>
      </c>
      <c r="H4" s="28">
        <v>41426</v>
      </c>
      <c r="I4" s="28">
        <v>41456</v>
      </c>
      <c r="J4" s="28">
        <v>41487</v>
      </c>
      <c r="K4" s="28">
        <v>41518</v>
      </c>
      <c r="L4" s="28">
        <v>41548</v>
      </c>
      <c r="M4" s="28">
        <v>41579</v>
      </c>
      <c r="N4" s="28">
        <v>41609</v>
      </c>
      <c r="O4" s="28">
        <v>41640</v>
      </c>
    </row>
    <row r="5" spans="2:15">
      <c r="B5" s="25" t="s">
        <v>68</v>
      </c>
      <c r="C5" s="26">
        <v>0.26</v>
      </c>
      <c r="D5" s="26">
        <v>0.28000000000000003</v>
      </c>
      <c r="E5" s="26">
        <v>0.28999999999999998</v>
      </c>
      <c r="F5" s="26">
        <v>0.27</v>
      </c>
      <c r="G5" s="26">
        <v>0.26</v>
      </c>
      <c r="H5" s="26">
        <v>0.26</v>
      </c>
      <c r="I5" s="26">
        <v>0.25</v>
      </c>
      <c r="J5" s="26">
        <v>0.26</v>
      </c>
      <c r="K5" s="26">
        <v>0.25</v>
      </c>
      <c r="L5" s="26">
        <v>0.25</v>
      </c>
      <c r="M5" s="26">
        <v>0.26</v>
      </c>
      <c r="N5" s="26">
        <v>0.27</v>
      </c>
      <c r="O5" s="26">
        <v>0.26333333333333331</v>
      </c>
    </row>
    <row r="6" spans="2:15">
      <c r="B6" s="25" t="s">
        <v>111</v>
      </c>
      <c r="C6" s="26"/>
      <c r="D6" s="26"/>
      <c r="E6" s="26"/>
      <c r="F6" s="26"/>
      <c r="G6" s="26"/>
      <c r="H6" s="26"/>
      <c r="I6" s="26"/>
      <c r="J6" s="26"/>
      <c r="K6" s="26">
        <v>0.34</v>
      </c>
      <c r="L6" s="26"/>
      <c r="M6" s="26"/>
      <c r="N6" s="26"/>
      <c r="O6" s="26">
        <v>0.34</v>
      </c>
    </row>
    <row r="7" spans="2:15">
      <c r="B7" s="25" t="s">
        <v>66</v>
      </c>
      <c r="C7" s="26">
        <v>0.4</v>
      </c>
      <c r="D7" s="26">
        <v>0.4</v>
      </c>
      <c r="E7" s="26">
        <v>0.4</v>
      </c>
      <c r="F7" s="26">
        <v>0.38</v>
      </c>
      <c r="G7" s="26">
        <v>0.36</v>
      </c>
      <c r="H7" s="26">
        <v>0.35</v>
      </c>
      <c r="I7" s="26">
        <v>0.35</v>
      </c>
      <c r="J7" s="26">
        <v>0.35</v>
      </c>
      <c r="K7" s="26"/>
      <c r="L7" s="26">
        <v>0.34</v>
      </c>
      <c r="M7" s="26">
        <v>0.33</v>
      </c>
      <c r="N7" s="26">
        <v>0.33</v>
      </c>
      <c r="O7" s="26">
        <v>0.36272727272727273</v>
      </c>
    </row>
    <row r="8" spans="2:15">
      <c r="B8" s="25" t="s">
        <v>94</v>
      </c>
      <c r="C8" s="26"/>
      <c r="D8" s="26"/>
      <c r="E8" s="26"/>
      <c r="F8" s="26"/>
      <c r="G8" s="26">
        <v>0.04</v>
      </c>
      <c r="H8" s="26"/>
      <c r="I8" s="26"/>
      <c r="J8" s="26"/>
      <c r="K8" s="26"/>
      <c r="L8" s="26"/>
      <c r="M8" s="26"/>
      <c r="N8" s="26"/>
      <c r="O8" s="26">
        <v>0.04</v>
      </c>
    </row>
    <row r="9" spans="2:15">
      <c r="B9" s="25" t="s">
        <v>83</v>
      </c>
      <c r="C9" s="26"/>
      <c r="D9" s="26"/>
      <c r="E9" s="26">
        <v>0.05</v>
      </c>
      <c r="F9" s="26">
        <v>0.05</v>
      </c>
      <c r="G9" s="26">
        <v>0.04</v>
      </c>
      <c r="H9" s="26">
        <v>0.04</v>
      </c>
      <c r="I9" s="26"/>
      <c r="J9" s="26"/>
      <c r="K9" s="26"/>
      <c r="L9" s="26"/>
      <c r="M9" s="26"/>
      <c r="N9" s="26"/>
      <c r="O9" s="26">
        <v>4.5000000000000005E-2</v>
      </c>
    </row>
    <row r="10" spans="2:15">
      <c r="B10" s="25" t="s">
        <v>69</v>
      </c>
      <c r="C10" s="26">
        <v>0.14000000000000001</v>
      </c>
      <c r="D10" s="26">
        <v>0.15</v>
      </c>
      <c r="E10" s="26">
        <v>0.15</v>
      </c>
      <c r="F10" s="26">
        <v>0.13</v>
      </c>
      <c r="G10" s="26">
        <v>0.12</v>
      </c>
      <c r="H10" s="26">
        <v>0.11</v>
      </c>
      <c r="I10" s="26">
        <v>0.1</v>
      </c>
      <c r="J10" s="26">
        <v>0.1</v>
      </c>
      <c r="K10" s="26">
        <v>0.11</v>
      </c>
      <c r="L10" s="26">
        <v>0.11</v>
      </c>
      <c r="M10" s="26">
        <v>0.11</v>
      </c>
      <c r="N10" s="26">
        <v>0.11</v>
      </c>
      <c r="O10" s="26">
        <v>0.12000000000000004</v>
      </c>
    </row>
    <row r="11" spans="2:15">
      <c r="B11" s="25" t="s">
        <v>74</v>
      </c>
      <c r="C11" s="26">
        <v>0.08</v>
      </c>
      <c r="D11" s="26">
        <v>7.0000000000000007E-2</v>
      </c>
      <c r="E11" s="26">
        <v>0.08</v>
      </c>
      <c r="F11" s="26">
        <v>0.08</v>
      </c>
      <c r="G11" s="26">
        <v>0.08</v>
      </c>
      <c r="H11" s="26">
        <v>7.0000000000000007E-2</v>
      </c>
      <c r="I11" s="26">
        <v>0.06</v>
      </c>
      <c r="J11" s="26">
        <v>0.06</v>
      </c>
      <c r="K11" s="26">
        <v>0.05</v>
      </c>
      <c r="L11" s="26">
        <v>0.05</v>
      </c>
      <c r="M11" s="26">
        <v>0.05</v>
      </c>
      <c r="N11" s="26">
        <v>0.04</v>
      </c>
      <c r="O11" s="26">
        <v>6.4166666666666691E-2</v>
      </c>
    </row>
    <row r="12" spans="2:15">
      <c r="B12" s="25" t="s">
        <v>64</v>
      </c>
      <c r="C12" s="26">
        <v>0.56999999999999995</v>
      </c>
      <c r="D12" s="26">
        <v>0.6</v>
      </c>
      <c r="E12" s="26">
        <v>0.61</v>
      </c>
      <c r="F12" s="26">
        <v>0.59</v>
      </c>
      <c r="G12" s="26">
        <v>0.56999999999999995</v>
      </c>
      <c r="H12" s="26">
        <v>0.56999999999999995</v>
      </c>
      <c r="I12" s="26">
        <v>0.55000000000000004</v>
      </c>
      <c r="J12" s="26">
        <v>0.53</v>
      </c>
      <c r="K12" s="26">
        <v>0.54</v>
      </c>
      <c r="L12" s="26">
        <v>0.54</v>
      </c>
      <c r="M12" s="26">
        <v>0.53</v>
      </c>
      <c r="N12" s="26">
        <v>0.52</v>
      </c>
      <c r="O12" s="26">
        <v>0.56000000000000005</v>
      </c>
    </row>
    <row r="13" spans="2:15">
      <c r="B13" s="25" t="s">
        <v>71</v>
      </c>
      <c r="C13" s="26">
        <v>0.12</v>
      </c>
      <c r="D13" s="26">
        <v>0.12</v>
      </c>
      <c r="E13" s="26">
        <v>0.11</v>
      </c>
      <c r="F13" s="26">
        <v>0.11</v>
      </c>
      <c r="G13" s="26">
        <v>0.11</v>
      </c>
      <c r="H13" s="26">
        <v>0.1</v>
      </c>
      <c r="I13" s="26">
        <v>0.1</v>
      </c>
      <c r="J13" s="26">
        <v>0.1</v>
      </c>
      <c r="K13" s="26">
        <v>0.1</v>
      </c>
      <c r="L13" s="26">
        <v>0.1</v>
      </c>
      <c r="M13" s="26">
        <v>0.11</v>
      </c>
      <c r="N13" s="26">
        <v>0.11</v>
      </c>
      <c r="O13" s="26">
        <v>0.1075</v>
      </c>
    </row>
    <row r="14" spans="2:15">
      <c r="B14" s="25" t="s">
        <v>84</v>
      </c>
      <c r="C14" s="26">
        <v>0.06</v>
      </c>
      <c r="D14" s="26">
        <v>0.06</v>
      </c>
      <c r="E14" s="26">
        <v>0.06</v>
      </c>
      <c r="F14" s="26">
        <v>0.05</v>
      </c>
      <c r="G14" s="26">
        <v>0.04</v>
      </c>
      <c r="H14" s="26">
        <v>0.04</v>
      </c>
      <c r="I14" s="26">
        <v>0.04</v>
      </c>
      <c r="J14" s="26">
        <v>0.04</v>
      </c>
      <c r="K14" s="26">
        <v>0.05</v>
      </c>
      <c r="L14" s="26">
        <v>0.05</v>
      </c>
      <c r="M14" s="26">
        <v>0.05</v>
      </c>
      <c r="N14" s="26">
        <v>0.05</v>
      </c>
      <c r="O14" s="26">
        <v>4.9166666666666664E-2</v>
      </c>
    </row>
    <row r="15" spans="2:15">
      <c r="B15" s="25" t="s">
        <v>97</v>
      </c>
      <c r="C15" s="26"/>
      <c r="D15" s="26"/>
      <c r="E15" s="26"/>
      <c r="F15" s="26"/>
      <c r="G15" s="26"/>
      <c r="H15" s="26"/>
      <c r="I15" s="26"/>
      <c r="J15" s="26">
        <v>0.04</v>
      </c>
      <c r="K15" s="26">
        <v>0.03</v>
      </c>
      <c r="L15" s="26"/>
      <c r="M15" s="26"/>
      <c r="N15" s="26">
        <v>0.04</v>
      </c>
      <c r="O15" s="26">
        <v>3.6666666666666674E-2</v>
      </c>
    </row>
    <row r="16" spans="2:15">
      <c r="B16" s="25" t="s">
        <v>76</v>
      </c>
      <c r="C16" s="26">
        <v>0.05</v>
      </c>
      <c r="D16" s="26">
        <v>0.05</v>
      </c>
      <c r="E16" s="26">
        <v>7.0000000000000007E-2</v>
      </c>
      <c r="F16" s="26">
        <v>7.0000000000000007E-2</v>
      </c>
      <c r="G16" s="26">
        <v>7.0000000000000007E-2</v>
      </c>
      <c r="H16" s="26">
        <v>7.0000000000000007E-2</v>
      </c>
      <c r="I16" s="26">
        <v>0.06</v>
      </c>
      <c r="J16" s="26">
        <v>7.0000000000000007E-2</v>
      </c>
      <c r="K16" s="26">
        <v>0.08</v>
      </c>
      <c r="L16" s="26">
        <v>0.08</v>
      </c>
      <c r="M16" s="26">
        <v>0.08</v>
      </c>
      <c r="N16" s="26">
        <v>7.0000000000000007E-2</v>
      </c>
      <c r="O16" s="26">
        <v>6.8333333333333315E-2</v>
      </c>
    </row>
    <row r="17" spans="2:15">
      <c r="B17" s="25" t="s">
        <v>73</v>
      </c>
      <c r="C17" s="26">
        <v>7.0000000000000007E-2</v>
      </c>
      <c r="D17" s="26">
        <v>7.1999999999999995E-2</v>
      </c>
      <c r="E17" s="26">
        <v>0.09</v>
      </c>
      <c r="F17" s="26">
        <v>0.09</v>
      </c>
      <c r="G17" s="26">
        <v>0.08</v>
      </c>
      <c r="H17" s="26">
        <v>7.0000000000000007E-2</v>
      </c>
      <c r="I17" s="26">
        <v>7.0000000000000007E-2</v>
      </c>
      <c r="J17" s="26">
        <v>7.0000000000000007E-2</v>
      </c>
      <c r="K17" s="26">
        <v>0.08</v>
      </c>
      <c r="L17" s="26">
        <v>7.0000000000000007E-2</v>
      </c>
      <c r="M17" s="26">
        <v>7.0000000000000007E-2</v>
      </c>
      <c r="N17" s="26">
        <v>7.0000000000000007E-2</v>
      </c>
      <c r="O17" s="26">
        <v>7.5166666666666673E-2</v>
      </c>
    </row>
    <row r="18" spans="2:15">
      <c r="B18" s="25" t="s">
        <v>85</v>
      </c>
      <c r="C18" s="26">
        <v>0.06</v>
      </c>
      <c r="D18" s="26">
        <v>0.06</v>
      </c>
      <c r="E18" s="26">
        <v>0.05</v>
      </c>
      <c r="F18" s="26">
        <v>0.04</v>
      </c>
      <c r="G18" s="26">
        <v>0.04</v>
      </c>
      <c r="H18" s="26">
        <v>0.04</v>
      </c>
      <c r="I18" s="26">
        <v>0.04</v>
      </c>
      <c r="J18" s="26"/>
      <c r="K18" s="26">
        <v>0.04</v>
      </c>
      <c r="L18" s="26">
        <v>0.04</v>
      </c>
      <c r="M18" s="26">
        <v>0.04</v>
      </c>
      <c r="N18" s="26"/>
      <c r="O18" s="26">
        <v>4.4999999999999991E-2</v>
      </c>
    </row>
    <row r="19" spans="2:15">
      <c r="B19" s="25" t="s">
        <v>82</v>
      </c>
      <c r="C19" s="26">
        <v>7.0000000000000007E-2</v>
      </c>
      <c r="D19" s="26">
        <v>7.0000000000000007E-2</v>
      </c>
      <c r="E19" s="26">
        <v>7.0000000000000007E-2</v>
      </c>
      <c r="F19" s="26">
        <v>0.06</v>
      </c>
      <c r="G19" s="26">
        <v>0.05</v>
      </c>
      <c r="H19" s="26">
        <v>0.05</v>
      </c>
      <c r="I19" s="26">
        <v>0.05</v>
      </c>
      <c r="J19" s="26">
        <v>0.06</v>
      </c>
      <c r="K19" s="26">
        <v>7.0000000000000007E-2</v>
      </c>
      <c r="L19" s="26">
        <v>7.0000000000000007E-2</v>
      </c>
      <c r="M19" s="26">
        <v>7.0000000000000007E-2</v>
      </c>
      <c r="N19" s="26"/>
      <c r="O19" s="26">
        <v>6.2727272727272743E-2</v>
      </c>
    </row>
    <row r="20" spans="2:15">
      <c r="B20" s="25" t="s">
        <v>105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>
        <v>7.0000000000000007E-2</v>
      </c>
      <c r="O20" s="26">
        <v>7.0000000000000007E-2</v>
      </c>
    </row>
    <row r="21" spans="2:15">
      <c r="B21" s="25" t="s">
        <v>78</v>
      </c>
      <c r="C21" s="26">
        <v>7.0000000000000007E-2</v>
      </c>
      <c r="D21" s="26">
        <v>7.0000000000000007E-2</v>
      </c>
      <c r="E21" s="26">
        <v>7.0000000000000007E-2</v>
      </c>
      <c r="F21" s="26">
        <v>0.06</v>
      </c>
      <c r="G21" s="26">
        <v>0.05</v>
      </c>
      <c r="H21" s="26">
        <v>0.05</v>
      </c>
      <c r="I21" s="26">
        <v>0.05</v>
      </c>
      <c r="J21" s="26">
        <v>0.05</v>
      </c>
      <c r="K21" s="26">
        <v>0.05</v>
      </c>
      <c r="L21" s="26">
        <v>0.05</v>
      </c>
      <c r="M21" s="26">
        <v>0.05</v>
      </c>
      <c r="N21" s="26">
        <v>0.05</v>
      </c>
      <c r="O21" s="26">
        <v>5.5833333333333346E-2</v>
      </c>
    </row>
    <row r="22" spans="2:15">
      <c r="B22" s="25" t="s">
        <v>86</v>
      </c>
      <c r="C22" s="26"/>
      <c r="D22" s="26"/>
      <c r="E22" s="26"/>
      <c r="F22" s="26">
        <v>0.04</v>
      </c>
      <c r="G22" s="26"/>
      <c r="H22" s="26"/>
      <c r="I22" s="26">
        <v>0.04</v>
      </c>
      <c r="J22" s="26">
        <v>0.04</v>
      </c>
      <c r="K22" s="26">
        <v>0.04</v>
      </c>
      <c r="L22" s="26">
        <v>0.04</v>
      </c>
      <c r="M22" s="26">
        <v>0.04</v>
      </c>
      <c r="N22" s="26">
        <v>0.04</v>
      </c>
      <c r="O22" s="26">
        <v>0.04</v>
      </c>
    </row>
    <row r="23" spans="2:15">
      <c r="B23" s="25" t="s">
        <v>109</v>
      </c>
      <c r="C23" s="26"/>
      <c r="D23" s="26"/>
      <c r="E23" s="26"/>
      <c r="F23" s="26"/>
      <c r="G23" s="26"/>
      <c r="H23" s="26"/>
      <c r="I23" s="26"/>
      <c r="J23" s="26"/>
      <c r="K23" s="26"/>
      <c r="L23" s="26">
        <v>0.04</v>
      </c>
      <c r="M23" s="26"/>
      <c r="N23" s="26"/>
      <c r="O23" s="26">
        <v>0.04</v>
      </c>
    </row>
    <row r="24" spans="2:15">
      <c r="B24" s="25" t="s">
        <v>67</v>
      </c>
      <c r="C24" s="26">
        <v>0.37</v>
      </c>
      <c r="D24" s="26">
        <v>0.37</v>
      </c>
      <c r="E24" s="26">
        <v>0.37</v>
      </c>
      <c r="F24" s="26">
        <v>0.34</v>
      </c>
      <c r="G24" s="26">
        <v>0.34</v>
      </c>
      <c r="H24" s="26">
        <v>0.33</v>
      </c>
      <c r="I24" s="26">
        <v>0.34</v>
      </c>
      <c r="J24" s="26">
        <v>0.34</v>
      </c>
      <c r="K24" s="26">
        <v>0.33</v>
      </c>
      <c r="L24" s="26">
        <v>0.33</v>
      </c>
      <c r="M24" s="26">
        <v>0.33</v>
      </c>
      <c r="N24" s="26">
        <v>0.33</v>
      </c>
      <c r="O24" s="26">
        <v>0.34333333333333332</v>
      </c>
    </row>
    <row r="25" spans="2:15">
      <c r="B25" s="25" t="s">
        <v>87</v>
      </c>
      <c r="C25" s="26">
        <v>0.05</v>
      </c>
      <c r="D25" s="26">
        <v>0.05</v>
      </c>
      <c r="E25" s="26">
        <v>0.05</v>
      </c>
      <c r="F25" s="26">
        <v>0.04</v>
      </c>
      <c r="G25" s="26"/>
      <c r="H25" s="26"/>
      <c r="I25" s="26"/>
      <c r="J25" s="26"/>
      <c r="K25" s="26"/>
      <c r="L25" s="26"/>
      <c r="M25" s="26"/>
      <c r="N25" s="26"/>
      <c r="O25" s="26">
        <v>4.7500000000000007E-2</v>
      </c>
    </row>
    <row r="26" spans="2:15">
      <c r="B26" s="25" t="s">
        <v>88</v>
      </c>
      <c r="C26" s="26"/>
      <c r="D26" s="26"/>
      <c r="E26" s="26">
        <v>0.06</v>
      </c>
      <c r="F26" s="26"/>
      <c r="G26" s="26"/>
      <c r="H26" s="26"/>
      <c r="I26" s="26">
        <v>0.05</v>
      </c>
      <c r="J26" s="26">
        <v>0.06</v>
      </c>
      <c r="K26" s="26">
        <v>7.0000000000000007E-2</v>
      </c>
      <c r="L26" s="26">
        <v>7.0000000000000007E-2</v>
      </c>
      <c r="M26" s="26">
        <v>7.0000000000000007E-2</v>
      </c>
      <c r="N26" s="26">
        <v>7.0000000000000007E-2</v>
      </c>
      <c r="O26" s="26">
        <v>6.4285714285714293E-2</v>
      </c>
    </row>
    <row r="27" spans="2:15">
      <c r="B27" s="25" t="s">
        <v>92</v>
      </c>
      <c r="C27" s="26">
        <v>0.05</v>
      </c>
      <c r="D27" s="26">
        <v>0.05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>
        <v>0.05</v>
      </c>
    </row>
    <row r="28" spans="2:15">
      <c r="B28" s="25" t="s">
        <v>65</v>
      </c>
      <c r="C28" s="26">
        <v>0.47</v>
      </c>
      <c r="D28" s="26">
        <v>0.48</v>
      </c>
      <c r="E28" s="26">
        <v>0.48</v>
      </c>
      <c r="F28" s="26">
        <v>0.46</v>
      </c>
      <c r="G28" s="26">
        <v>0.44</v>
      </c>
      <c r="H28" s="26">
        <v>0.43</v>
      </c>
      <c r="I28" s="26">
        <v>0.43</v>
      </c>
      <c r="J28" s="26">
        <v>0.41</v>
      </c>
      <c r="K28" s="26">
        <v>0.41</v>
      </c>
      <c r="L28" s="26">
        <v>0.4</v>
      </c>
      <c r="M28" s="26">
        <v>0.42</v>
      </c>
      <c r="N28" s="26">
        <v>0.43</v>
      </c>
      <c r="O28" s="26">
        <v>0.43833333333333341</v>
      </c>
    </row>
    <row r="29" spans="2:15">
      <c r="B29" s="25" t="s">
        <v>77</v>
      </c>
      <c r="C29" s="26">
        <v>0.08</v>
      </c>
      <c r="D29" s="26">
        <v>0.08</v>
      </c>
      <c r="E29" s="26">
        <v>7.0000000000000007E-2</v>
      </c>
      <c r="F29" s="26">
        <v>7.0000000000000007E-2</v>
      </c>
      <c r="G29" s="26">
        <v>7.0000000000000007E-2</v>
      </c>
      <c r="H29" s="26">
        <v>0.06</v>
      </c>
      <c r="I29" s="26">
        <v>0.06</v>
      </c>
      <c r="J29" s="26">
        <v>0.06</v>
      </c>
      <c r="K29" s="26">
        <v>7.0000000000000007E-2</v>
      </c>
      <c r="L29" s="26">
        <v>7.0000000000000007E-2</v>
      </c>
      <c r="M29" s="26">
        <v>7.0000000000000007E-2</v>
      </c>
      <c r="N29" s="26">
        <v>7.0000000000000007E-2</v>
      </c>
      <c r="O29" s="26">
        <v>6.9166666666666696E-2</v>
      </c>
    </row>
    <row r="30" spans="2:15">
      <c r="B30" s="25" t="s">
        <v>96</v>
      </c>
      <c r="C30" s="26"/>
      <c r="D30" s="26"/>
      <c r="E30" s="26"/>
      <c r="F30" s="26"/>
      <c r="G30" s="26"/>
      <c r="H30" s="26">
        <v>0.05</v>
      </c>
      <c r="I30" s="26">
        <v>0.05</v>
      </c>
      <c r="J30" s="26">
        <v>0.05</v>
      </c>
      <c r="K30" s="26">
        <v>0.05</v>
      </c>
      <c r="L30" s="26"/>
      <c r="M30" s="26"/>
      <c r="N30" s="26"/>
      <c r="O30" s="26">
        <v>0.05</v>
      </c>
    </row>
    <row r="31" spans="2:15">
      <c r="B31" s="25" t="s">
        <v>63</v>
      </c>
      <c r="C31" s="26">
        <v>0.64</v>
      </c>
      <c r="D31" s="26">
        <v>0.66</v>
      </c>
      <c r="E31" s="26">
        <v>0.66</v>
      </c>
      <c r="F31" s="26">
        <v>0.64</v>
      </c>
      <c r="G31" s="26">
        <v>0.62</v>
      </c>
      <c r="H31" s="26">
        <v>0.6</v>
      </c>
      <c r="I31" s="26">
        <v>0.6</v>
      </c>
      <c r="J31" s="26">
        <v>0.57999999999999996</v>
      </c>
      <c r="K31" s="26">
        <v>0.59</v>
      </c>
      <c r="L31" s="26">
        <v>0.59</v>
      </c>
      <c r="M31" s="26">
        <v>0.59</v>
      </c>
      <c r="N31" s="26">
        <v>0.56000000000000005</v>
      </c>
      <c r="O31" s="26">
        <v>0.61083333333333334</v>
      </c>
    </row>
    <row r="32" spans="2:15">
      <c r="B32" s="25" t="s">
        <v>75</v>
      </c>
      <c r="C32" s="26">
        <v>7.0000000000000007E-2</v>
      </c>
      <c r="D32" s="26">
        <v>0.06</v>
      </c>
      <c r="E32" s="26">
        <v>0.08</v>
      </c>
      <c r="F32" s="26">
        <v>0.08</v>
      </c>
      <c r="G32" s="26">
        <v>7.0000000000000007E-2</v>
      </c>
      <c r="H32" s="26">
        <v>0.06</v>
      </c>
      <c r="I32" s="26">
        <v>0.06</v>
      </c>
      <c r="J32" s="26">
        <v>0.06</v>
      </c>
      <c r="K32" s="26">
        <v>7.0000000000000007E-2</v>
      </c>
      <c r="L32" s="26">
        <v>0.06</v>
      </c>
      <c r="M32" s="26">
        <v>0.05</v>
      </c>
      <c r="N32" s="26">
        <v>0.05</v>
      </c>
      <c r="O32" s="26">
        <v>6.4166666666666691E-2</v>
      </c>
    </row>
    <row r="33" spans="2:15">
      <c r="B33" s="25" t="s">
        <v>93</v>
      </c>
      <c r="C33" s="26"/>
      <c r="D33" s="26"/>
      <c r="E33" s="26"/>
      <c r="F33" s="26"/>
      <c r="G33" s="26">
        <v>0.04</v>
      </c>
      <c r="H33" s="26">
        <v>0.04</v>
      </c>
      <c r="I33" s="26"/>
      <c r="J33" s="26"/>
      <c r="K33" s="26"/>
      <c r="L33" s="26"/>
      <c r="M33" s="26"/>
      <c r="N33" s="26"/>
      <c r="O33" s="26">
        <v>0.04</v>
      </c>
    </row>
    <row r="34" spans="2:15">
      <c r="B34" s="25" t="s">
        <v>91</v>
      </c>
      <c r="C34" s="26">
        <v>0.05</v>
      </c>
      <c r="D34" s="26">
        <v>0.05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>
        <v>0.05</v>
      </c>
    </row>
    <row r="35" spans="2:15">
      <c r="B35" s="25" t="s">
        <v>70</v>
      </c>
      <c r="C35" s="26">
        <v>0.13</v>
      </c>
      <c r="D35" s="26">
        <v>0.13</v>
      </c>
      <c r="E35" s="26">
        <v>0.14000000000000001</v>
      </c>
      <c r="F35" s="26">
        <v>0.13</v>
      </c>
      <c r="G35" s="26">
        <v>0.09</v>
      </c>
      <c r="H35" s="26">
        <v>0.08</v>
      </c>
      <c r="I35" s="26">
        <v>0.09</v>
      </c>
      <c r="J35" s="26">
        <v>0.09</v>
      </c>
      <c r="K35" s="26">
        <v>0.09</v>
      </c>
      <c r="L35" s="26">
        <v>0.08</v>
      </c>
      <c r="M35" s="26">
        <v>0.08</v>
      </c>
      <c r="N35" s="26">
        <v>0.08</v>
      </c>
      <c r="O35" s="26">
        <v>0.10083333333333333</v>
      </c>
    </row>
    <row r="36" spans="2:15">
      <c r="B36" s="25" t="s">
        <v>72</v>
      </c>
      <c r="C36" s="26">
        <v>0.11</v>
      </c>
      <c r="D36" s="26">
        <v>0.11</v>
      </c>
      <c r="E36" s="26">
        <v>0.11</v>
      </c>
      <c r="F36" s="26">
        <v>0.11</v>
      </c>
      <c r="G36" s="26">
        <v>0.1</v>
      </c>
      <c r="H36" s="26">
        <v>0.1</v>
      </c>
      <c r="I36" s="26">
        <v>0.09</v>
      </c>
      <c r="J36" s="26">
        <v>0.09</v>
      </c>
      <c r="K36" s="26">
        <v>0.09</v>
      </c>
      <c r="L36" s="26">
        <v>0.09</v>
      </c>
      <c r="M36" s="26">
        <v>0.09</v>
      </c>
      <c r="N36" s="26">
        <v>0.09</v>
      </c>
      <c r="O36" s="26">
        <v>9.8333333333333328E-2</v>
      </c>
    </row>
    <row r="37" spans="2:15">
      <c r="B37" s="25" t="s">
        <v>102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>
        <v>0.04</v>
      </c>
      <c r="N37" s="26"/>
      <c r="O37" s="26">
        <v>0.04</v>
      </c>
    </row>
    <row r="38" spans="2:15">
      <c r="B38" s="25" t="s">
        <v>81</v>
      </c>
      <c r="C38" s="26">
        <v>0.06</v>
      </c>
      <c r="D38" s="26">
        <v>0.06</v>
      </c>
      <c r="E38" s="26">
        <v>0.06</v>
      </c>
      <c r="F38" s="26">
        <v>0.06</v>
      </c>
      <c r="G38" s="26">
        <v>0.05</v>
      </c>
      <c r="H38" s="26">
        <v>0.05</v>
      </c>
      <c r="I38" s="26">
        <v>0.05</v>
      </c>
      <c r="J38" s="26">
        <v>0.05</v>
      </c>
      <c r="K38" s="26"/>
      <c r="L38" s="26">
        <v>0.05</v>
      </c>
      <c r="M38" s="26">
        <v>0.05</v>
      </c>
      <c r="N38" s="26">
        <v>0.05</v>
      </c>
      <c r="O38" s="26">
        <v>5.3636363636363635E-2</v>
      </c>
    </row>
    <row r="39" spans="2:15">
      <c r="B39" s="25" t="s">
        <v>79</v>
      </c>
      <c r="C39" s="26">
        <v>7.0000000000000007E-2</v>
      </c>
      <c r="D39" s="26">
        <v>0.06</v>
      </c>
      <c r="E39" s="26">
        <v>0.06</v>
      </c>
      <c r="F39" s="26">
        <v>0.06</v>
      </c>
      <c r="G39" s="26">
        <v>0.06</v>
      </c>
      <c r="H39" s="26">
        <v>0.06</v>
      </c>
      <c r="I39" s="26">
        <v>0.05</v>
      </c>
      <c r="J39" s="26">
        <v>0.06</v>
      </c>
      <c r="K39" s="26">
        <v>0.06</v>
      </c>
      <c r="L39" s="26">
        <v>0.06</v>
      </c>
      <c r="M39" s="26">
        <v>7.0000000000000007E-2</v>
      </c>
      <c r="N39" s="26">
        <v>7.0000000000000007E-2</v>
      </c>
      <c r="O39" s="26">
        <v>6.1666666666666682E-2</v>
      </c>
    </row>
    <row r="40" spans="2:15">
      <c r="B40" s="25" t="s">
        <v>80</v>
      </c>
      <c r="C40" s="26">
        <v>0.05</v>
      </c>
      <c r="D40" s="26">
        <v>0.05</v>
      </c>
      <c r="E40" s="26">
        <v>7.0000000000000007E-2</v>
      </c>
      <c r="F40" s="26">
        <v>0.06</v>
      </c>
      <c r="G40" s="26">
        <v>0.06</v>
      </c>
      <c r="H40" s="26">
        <v>0.06</v>
      </c>
      <c r="I40" s="26">
        <v>0.05</v>
      </c>
      <c r="J40" s="26">
        <v>0.05</v>
      </c>
      <c r="K40" s="26">
        <v>0.05</v>
      </c>
      <c r="L40" s="26">
        <v>0.06</v>
      </c>
      <c r="M40" s="26">
        <v>0.05</v>
      </c>
      <c r="N40" s="26">
        <v>0.06</v>
      </c>
      <c r="O40" s="26">
        <v>5.5833333333333346E-2</v>
      </c>
    </row>
    <row r="41" spans="2:15">
      <c r="B41" s="25" t="s">
        <v>106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>
        <v>0.04</v>
      </c>
      <c r="O41" s="26">
        <v>0.04</v>
      </c>
    </row>
  </sheetData>
  <sortState ref="B4:O41">
    <sortCondition descending="1" ref="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среднедневная доля </vt:lpstr>
      <vt:lpstr>аккаунты</vt:lpstr>
      <vt:lpstr>социальные сети </vt:lpstr>
      <vt:lpstr>социальная_активность</vt:lpstr>
      <vt:lpstr>социальная_активность_диаграмма</vt:lpstr>
      <vt:lpstr>исследование</vt:lpstr>
      <vt:lpstr>Лист7</vt:lpstr>
      <vt:lpstr>рейтинг 2013</vt:lpstr>
      <vt:lpstr>Лист8</vt:lpstr>
      <vt:lpstr>интернет-аудитория Украины</vt:lpstr>
      <vt:lpstr>Лист10</vt:lpstr>
      <vt:lpstr>Лист3</vt:lpstr>
      <vt:lpstr>сайт</vt:lpstr>
      <vt:lpstr>Текущий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2014-02-08T11:52:50Z</dcterms:modified>
</cp:coreProperties>
</file>